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0" yWindow="45" windowWidth="18225" windowHeight="13350" activeTab="10"/>
  </bookViews>
  <sheets>
    <sheet name="BW1" sheetId="51" r:id="rId1"/>
    <sheet name="BW2" sheetId="52" r:id="rId2"/>
    <sheet name="BW3" sheetId="53" r:id="rId3"/>
    <sheet name="BW4" sheetId="54" r:id="rId4"/>
    <sheet name="BW5" sheetId="55" r:id="rId5"/>
    <sheet name="BW6" sheetId="56" r:id="rId6"/>
    <sheet name="BW7" sheetId="57" r:id="rId7"/>
    <sheet name="BW8" sheetId="58" r:id="rId8"/>
    <sheet name="BW9" sheetId="59" r:id="rId9"/>
    <sheet name="BW10" sheetId="60" r:id="rId10"/>
    <sheet name="Summary" sheetId="11" r:id="rId11"/>
    <sheet name="Sheet1" sheetId="50" r:id="rId12"/>
  </sheets>
  <definedNames>
    <definedName name="_xlnm.Print_Area" localSheetId="0">'BW1'!$A$1:$H$34</definedName>
    <definedName name="_xlnm.Print_Area" localSheetId="9">'BW10'!$A$1:$H$40</definedName>
    <definedName name="_xlnm.Print_Area" localSheetId="1">'BW2'!$A$1:$H$44</definedName>
    <definedName name="_xlnm.Print_Area" localSheetId="2">'BW3'!$A$1:$H$29</definedName>
    <definedName name="_xlnm.Print_Area" localSheetId="3">'BW4'!$A$1:$J$32</definedName>
    <definedName name="_xlnm.Print_Area" localSheetId="4">'BW5'!$A$1:$H$28</definedName>
    <definedName name="_xlnm.Print_Area" localSheetId="5">'BW6'!$A$1:$H$34</definedName>
    <definedName name="_xlnm.Print_Area" localSheetId="6">'BW7'!$A$1:$H$38</definedName>
    <definedName name="_xlnm.Print_Area" localSheetId="7">'BW8'!$A$4:$H$34</definedName>
    <definedName name="_xlnm.Print_Area" localSheetId="8">'BW9'!$A$1:$I$33</definedName>
    <definedName name="_xlnm.Print_Area" localSheetId="10">Summary!$A$1:$M$66</definedName>
  </definedNames>
  <calcPr calcId="145621"/>
</workbook>
</file>

<file path=xl/calcChain.xml><?xml version="1.0" encoding="utf-8"?>
<calcChain xmlns="http://schemas.openxmlformats.org/spreadsheetml/2006/main">
  <c r="G23" i="58" l="1"/>
  <c r="G24" i="58"/>
  <c r="G15" i="58"/>
  <c r="G25" i="58"/>
  <c r="G26" i="58"/>
  <c r="G27" i="58"/>
  <c r="G28" i="58"/>
  <c r="G29" i="58"/>
  <c r="G9" i="58" l="1"/>
  <c r="G10" i="58"/>
  <c r="H7" i="58"/>
  <c r="H8" i="58"/>
  <c r="H9" i="58"/>
  <c r="H10" i="58"/>
  <c r="D15" i="58"/>
  <c r="D13" i="58"/>
  <c r="D14" i="58"/>
  <c r="D17" i="58"/>
  <c r="D18" i="58"/>
  <c r="D19" i="58"/>
  <c r="D20" i="58"/>
  <c r="D21" i="58"/>
  <c r="D22" i="58"/>
  <c r="D23" i="58"/>
  <c r="D24" i="58"/>
  <c r="D25" i="58"/>
  <c r="D26" i="58"/>
  <c r="D28" i="58"/>
  <c r="D29" i="58"/>
  <c r="D27" i="58"/>
  <c r="D7" i="58"/>
  <c r="D8" i="58"/>
  <c r="D9" i="58"/>
  <c r="D10" i="58"/>
  <c r="H32" i="58"/>
  <c r="D32" i="58"/>
  <c r="C50" i="11" l="1"/>
  <c r="C46" i="11"/>
  <c r="C47" i="11"/>
  <c r="C49" i="11"/>
  <c r="C42" i="11"/>
  <c r="H32" i="57" l="1"/>
  <c r="D32" i="57"/>
  <c r="G15" i="57"/>
  <c r="G13" i="57"/>
  <c r="G16" i="57"/>
  <c r="G17" i="57"/>
  <c r="G19" i="57"/>
  <c r="G18" i="57"/>
  <c r="G20" i="57"/>
  <c r="G21" i="57"/>
  <c r="G22" i="57"/>
  <c r="G23" i="57"/>
  <c r="G24" i="57"/>
  <c r="G25" i="57"/>
  <c r="D13" i="57" l="1"/>
  <c r="D19" i="57"/>
  <c r="D25" i="57"/>
  <c r="D18" i="57"/>
  <c r="D15" i="57"/>
  <c r="H13" i="57" l="1"/>
  <c r="H22" i="57"/>
  <c r="H20" i="57"/>
  <c r="H16" i="57"/>
  <c r="H24" i="57"/>
  <c r="H23" i="57"/>
  <c r="H17" i="57"/>
  <c r="H12" i="57"/>
  <c r="H19" i="57"/>
  <c r="H25" i="57"/>
  <c r="H18" i="57"/>
  <c r="H15" i="57"/>
  <c r="C10" i="11" l="1"/>
  <c r="H32" i="56"/>
  <c r="D32" i="56"/>
  <c r="H31" i="56"/>
  <c r="D31" i="56"/>
  <c r="H27" i="56"/>
  <c r="D27" i="56"/>
  <c r="G18" i="56" l="1"/>
  <c r="G17" i="56"/>
  <c r="G15" i="56"/>
  <c r="G16" i="56"/>
  <c r="G14" i="56"/>
  <c r="G13" i="56"/>
  <c r="G5" i="56"/>
  <c r="G6" i="56"/>
  <c r="G7" i="56"/>
  <c r="G8" i="56"/>
  <c r="G9" i="56"/>
  <c r="G4" i="56"/>
  <c r="H17" i="56"/>
  <c r="H13" i="56"/>
  <c r="H15" i="56"/>
  <c r="H18" i="56"/>
  <c r="H16" i="56"/>
  <c r="H14" i="56"/>
  <c r="H4" i="56"/>
  <c r="H9" i="56"/>
  <c r="H7" i="56"/>
  <c r="H6" i="56"/>
  <c r="H8" i="56"/>
  <c r="H5" i="56"/>
  <c r="D17" i="56"/>
  <c r="D13" i="56"/>
  <c r="D15" i="56"/>
  <c r="D18" i="56"/>
  <c r="D16" i="56"/>
  <c r="D14" i="56"/>
  <c r="D4" i="56"/>
  <c r="D9" i="56"/>
  <c r="D7" i="56"/>
  <c r="D6" i="56"/>
  <c r="D8" i="56"/>
  <c r="D5" i="56"/>
  <c r="H23" i="56"/>
  <c r="D23" i="56"/>
  <c r="H22" i="56"/>
  <c r="D22" i="56"/>
  <c r="C48" i="11" l="1"/>
  <c r="C8" i="11"/>
  <c r="H27" i="55" l="1"/>
  <c r="H24" i="55"/>
  <c r="H23" i="55"/>
  <c r="G6" i="55"/>
  <c r="G7" i="55"/>
  <c r="G8" i="55"/>
  <c r="H5" i="55"/>
  <c r="H6" i="55"/>
  <c r="H7" i="55"/>
  <c r="H8" i="55"/>
  <c r="D4" i="55" l="1"/>
  <c r="D5" i="55"/>
  <c r="D6" i="55"/>
  <c r="D7" i="55"/>
  <c r="D13" i="55"/>
  <c r="D11" i="55"/>
  <c r="D12" i="55"/>
  <c r="D18" i="55"/>
  <c r="D17" i="55"/>
  <c r="D14" i="55"/>
  <c r="D19" i="55"/>
  <c r="D15" i="55"/>
  <c r="D16" i="55"/>
  <c r="D20" i="55"/>
  <c r="D23" i="55"/>
  <c r="D24" i="55"/>
  <c r="D27" i="55"/>
  <c r="C28" i="11" l="1"/>
  <c r="C29" i="11"/>
  <c r="C32" i="11"/>
  <c r="C31" i="11"/>
  <c r="C27" i="11"/>
  <c r="C26" i="11"/>
  <c r="C36" i="11"/>
  <c r="C35" i="11"/>
  <c r="C38" i="11"/>
  <c r="C34" i="11"/>
  <c r="C39" i="11"/>
  <c r="C37" i="11"/>
  <c r="C40" i="11"/>
  <c r="C30" i="11"/>
  <c r="C43" i="11"/>
  <c r="C33" i="11"/>
  <c r="C41" i="11"/>
  <c r="C44" i="11"/>
  <c r="C51" i="11"/>
  <c r="H24" i="54" l="1"/>
  <c r="D24" i="54"/>
  <c r="H18" i="54"/>
  <c r="G18" i="54"/>
  <c r="D18" i="54"/>
  <c r="H17" i="54"/>
  <c r="G17" i="54"/>
  <c r="D17" i="54"/>
  <c r="H15" i="54"/>
  <c r="G15" i="54"/>
  <c r="D15" i="54"/>
  <c r="H21" i="54"/>
  <c r="D21" i="54"/>
  <c r="H16" i="54"/>
  <c r="G16" i="54"/>
  <c r="D16" i="54"/>
  <c r="H11" i="54"/>
  <c r="G11" i="54"/>
  <c r="D11" i="54"/>
  <c r="H10" i="54"/>
  <c r="G10" i="54"/>
  <c r="D10" i="54"/>
  <c r="H14" i="54"/>
  <c r="G14" i="54"/>
  <c r="D14" i="54"/>
  <c r="H13" i="54"/>
  <c r="G13" i="54"/>
  <c r="D13" i="54"/>
  <c r="H9" i="54"/>
  <c r="G9" i="54"/>
  <c r="D9" i="54"/>
  <c r="H12" i="54"/>
  <c r="G12" i="54"/>
  <c r="D12" i="54"/>
  <c r="H6" i="54"/>
  <c r="G6" i="54"/>
  <c r="D6" i="54"/>
  <c r="H4" i="54"/>
  <c r="G4" i="54"/>
  <c r="D4" i="54"/>
  <c r="H5" i="54"/>
  <c r="G5" i="54"/>
  <c r="D5" i="54"/>
  <c r="H21" i="53" l="1"/>
  <c r="H20" i="53"/>
  <c r="G4" i="52" l="1"/>
  <c r="G5" i="52"/>
  <c r="G6" i="52"/>
  <c r="G7" i="52"/>
  <c r="G8" i="52"/>
  <c r="G9" i="52"/>
  <c r="H9" i="52"/>
  <c r="D7" i="52" l="1"/>
  <c r="D3" i="52"/>
  <c r="D4" i="52"/>
  <c r="D5" i="52"/>
  <c r="D8" i="52"/>
  <c r="D9" i="52"/>
  <c r="F2" i="11" l="1"/>
  <c r="G2" i="11" s="1"/>
  <c r="H2" i="11" s="1"/>
  <c r="I2" i="11" s="1"/>
  <c r="J2" i="11" s="1"/>
  <c r="K2" i="11" s="1"/>
  <c r="E2" i="11"/>
  <c r="H6" i="51" l="1"/>
  <c r="H7" i="51"/>
  <c r="G5" i="51"/>
  <c r="G6" i="51"/>
  <c r="G7" i="51"/>
  <c r="D4" i="51"/>
  <c r="D5" i="51"/>
  <c r="D6" i="51"/>
  <c r="D7" i="51"/>
  <c r="N40" i="60" l="1"/>
  <c r="M40" i="60"/>
  <c r="P40" i="60" l="1"/>
  <c r="P39" i="60"/>
  <c r="N39" i="60"/>
  <c r="M39" i="60"/>
  <c r="P38" i="60"/>
  <c r="N38" i="60"/>
  <c r="M38" i="60"/>
  <c r="P37" i="60"/>
  <c r="M37" i="60"/>
  <c r="N37" i="60"/>
  <c r="P35" i="60"/>
  <c r="N35" i="60"/>
  <c r="M35" i="60"/>
  <c r="C56" i="11" l="1"/>
  <c r="H4" i="60"/>
  <c r="H5" i="60"/>
  <c r="H6" i="60"/>
  <c r="H7" i="60"/>
  <c r="H8" i="60"/>
  <c r="H9" i="60"/>
  <c r="H10" i="60"/>
  <c r="H11" i="60"/>
  <c r="H12" i="60"/>
  <c r="H13" i="60"/>
  <c r="H14" i="60"/>
  <c r="H15" i="60"/>
  <c r="H16" i="60"/>
  <c r="H17" i="60"/>
  <c r="H18" i="60"/>
  <c r="H19" i="60"/>
  <c r="H20" i="60"/>
  <c r="H21" i="60"/>
  <c r="H22" i="60"/>
  <c r="H23" i="60"/>
  <c r="H24" i="60"/>
  <c r="G23" i="60"/>
  <c r="G24" i="60"/>
  <c r="G9" i="60"/>
  <c r="G13" i="60"/>
  <c r="G12" i="60"/>
  <c r="G14" i="60"/>
  <c r="G15" i="60"/>
  <c r="G16" i="60"/>
  <c r="G22" i="60"/>
  <c r="G10" i="60"/>
  <c r="G17" i="60"/>
  <c r="G18" i="60"/>
  <c r="G19" i="60"/>
  <c r="G20" i="60"/>
  <c r="G21" i="60"/>
  <c r="G8" i="60" l="1"/>
  <c r="D15" i="60" l="1"/>
  <c r="D16" i="60"/>
  <c r="D14" i="60"/>
  <c r="D3" i="60"/>
  <c r="D21" i="60"/>
  <c r="D11" i="60"/>
  <c r="D8" i="60"/>
  <c r="D24" i="60"/>
  <c r="D9" i="60"/>
  <c r="D6" i="60"/>
  <c r="D22" i="60"/>
  <c r="D13" i="60"/>
  <c r="D5" i="60"/>
  <c r="D19" i="60"/>
  <c r="D7" i="60"/>
  <c r="D12" i="60"/>
  <c r="D23" i="60"/>
  <c r="D20" i="60"/>
  <c r="D18" i="60"/>
  <c r="D17" i="60"/>
  <c r="D4" i="60"/>
  <c r="G18" i="59" l="1"/>
  <c r="G11" i="59"/>
  <c r="D18" i="59" l="1"/>
  <c r="H17" i="59"/>
  <c r="D11" i="59"/>
  <c r="H22" i="59"/>
  <c r="C54" i="11" l="1"/>
  <c r="G19" i="58"/>
  <c r="H19" i="58"/>
  <c r="H20" i="58"/>
  <c r="H21" i="58"/>
  <c r="H22" i="58"/>
  <c r="H23" i="58"/>
  <c r="H24" i="58"/>
  <c r="H25" i="58"/>
  <c r="H26" i="58"/>
  <c r="H28" i="58"/>
  <c r="H29" i="58"/>
  <c r="H27" i="58"/>
  <c r="D16" i="58" l="1"/>
  <c r="D6" i="58"/>
  <c r="H8" i="57" l="1"/>
  <c r="D5" i="57"/>
  <c r="D6" i="57"/>
  <c r="D8" i="57"/>
  <c r="D24" i="57"/>
  <c r="D16" i="57"/>
  <c r="D21" i="57"/>
  <c r="D17" i="57"/>
  <c r="D12" i="57"/>
  <c r="D11" i="57"/>
  <c r="D20" i="57"/>
  <c r="D14" i="57"/>
  <c r="D23" i="57"/>
  <c r="D29" i="57"/>
  <c r="D22" i="57"/>
  <c r="D7" i="57"/>
  <c r="G11" i="55" l="1"/>
  <c r="G4" i="55"/>
  <c r="G5" i="55"/>
  <c r="H11" i="55"/>
  <c r="C9" i="11" l="1"/>
  <c r="C55" i="11" l="1"/>
  <c r="G15" i="53" l="1"/>
  <c r="H24" i="53" l="1"/>
  <c r="D15" i="53"/>
  <c r="H15" i="53"/>
  <c r="C11" i="11" l="1"/>
  <c r="C6" i="11"/>
  <c r="C12" i="11"/>
  <c r="G13" i="51" l="1"/>
  <c r="G11" i="51"/>
  <c r="G12" i="51"/>
  <c r="G14" i="51"/>
  <c r="G15" i="51"/>
  <c r="G16" i="51"/>
  <c r="G17" i="51"/>
  <c r="G18" i="51"/>
  <c r="G20" i="51"/>
  <c r="G19" i="51"/>
  <c r="C19" i="11" l="1"/>
  <c r="G7" i="60"/>
  <c r="G4" i="60"/>
  <c r="G5" i="60"/>
  <c r="G6" i="60"/>
  <c r="G11" i="60"/>
  <c r="G3" i="60"/>
  <c r="G20" i="59"/>
  <c r="G13" i="59"/>
  <c r="G24" i="59"/>
  <c r="G25" i="59"/>
  <c r="G23" i="59"/>
  <c r="G14" i="59"/>
  <c r="G16" i="59"/>
  <c r="G10" i="59"/>
  <c r="G19" i="59"/>
  <c r="G22" i="59"/>
  <c r="G12" i="59"/>
  <c r="G21" i="59"/>
  <c r="G15" i="59"/>
  <c r="G17" i="59"/>
  <c r="G9" i="59"/>
  <c r="G5" i="59"/>
  <c r="G6" i="59"/>
  <c r="D14" i="51"/>
  <c r="H18" i="51"/>
  <c r="H16" i="51"/>
  <c r="D11" i="51"/>
  <c r="D20" i="51"/>
  <c r="H17" i="51"/>
  <c r="D15" i="51"/>
  <c r="G14" i="58"/>
  <c r="G21" i="58"/>
  <c r="G22" i="58"/>
  <c r="G18" i="58"/>
  <c r="G17" i="58"/>
  <c r="G16" i="58"/>
  <c r="G20" i="58"/>
  <c r="G13" i="58"/>
  <c r="G8" i="58"/>
  <c r="G7" i="58"/>
  <c r="G6" i="58"/>
  <c r="H16" i="58"/>
  <c r="H13" i="58"/>
  <c r="H18" i="58"/>
  <c r="C52" i="11"/>
  <c r="C53" i="11"/>
  <c r="G14" i="57"/>
  <c r="G11" i="57"/>
  <c r="G12" i="57"/>
  <c r="G8" i="57"/>
  <c r="G6" i="57"/>
  <c r="G5" i="57"/>
  <c r="G7" i="57"/>
  <c r="G20" i="55"/>
  <c r="G18" i="55"/>
  <c r="G19" i="55"/>
  <c r="G16" i="55"/>
  <c r="G17" i="55"/>
  <c r="G13" i="55"/>
  <c r="G14" i="55"/>
  <c r="G15" i="55"/>
  <c r="G12" i="55"/>
  <c r="C18" i="11"/>
  <c r="H17" i="55"/>
  <c r="H19" i="55"/>
  <c r="H15" i="55"/>
  <c r="H13" i="55"/>
  <c r="H18" i="55"/>
  <c r="C17" i="11"/>
  <c r="G9" i="53"/>
  <c r="G11" i="53"/>
  <c r="G16" i="53"/>
  <c r="G8" i="53"/>
  <c r="G12" i="53"/>
  <c r="G13" i="53"/>
  <c r="G17" i="53"/>
  <c r="G14" i="53"/>
  <c r="G10" i="53"/>
  <c r="G3" i="53"/>
  <c r="G5" i="53"/>
  <c r="G4" i="53"/>
  <c r="C45" i="11"/>
  <c r="C22" i="11"/>
  <c r="G21" i="52"/>
  <c r="G15" i="52"/>
  <c r="G13" i="52"/>
  <c r="G26" i="52"/>
  <c r="G14" i="52"/>
  <c r="G27" i="52"/>
  <c r="G28" i="52"/>
  <c r="G16" i="52"/>
  <c r="G25" i="52"/>
  <c r="G29" i="52"/>
  <c r="G18" i="52"/>
  <c r="G17" i="52"/>
  <c r="G20" i="52"/>
  <c r="G24" i="52"/>
  <c r="G19" i="52"/>
  <c r="G23" i="52"/>
  <c r="G30" i="52"/>
  <c r="G12" i="52"/>
  <c r="G3" i="52"/>
  <c r="B27" i="52"/>
  <c r="H27" i="52" s="1"/>
  <c r="C25" i="11"/>
  <c r="C21" i="11"/>
  <c r="C16" i="11"/>
  <c r="C20" i="11"/>
  <c r="C14" i="11"/>
  <c r="C15" i="11"/>
  <c r="D24" i="51"/>
  <c r="G3" i="51"/>
  <c r="G4" i="51"/>
  <c r="H18" i="59"/>
  <c r="H21" i="59"/>
  <c r="D10" i="59"/>
  <c r="H19" i="59"/>
  <c r="D19" i="59"/>
  <c r="D9" i="59"/>
  <c r="D14" i="59"/>
  <c r="D13" i="59"/>
  <c r="D20" i="59"/>
  <c r="H20" i="59"/>
  <c r="H15" i="59"/>
  <c r="H25" i="59"/>
  <c r="D17" i="59"/>
  <c r="H6" i="59"/>
  <c r="H12" i="59"/>
  <c r="H24" i="59"/>
  <c r="D5" i="59"/>
  <c r="D12" i="59"/>
  <c r="H11" i="59"/>
  <c r="H6" i="58"/>
  <c r="H29" i="57"/>
  <c r="H6" i="57"/>
  <c r="H14" i="57"/>
  <c r="H21" i="57"/>
  <c r="H5" i="57"/>
  <c r="H7" i="57"/>
  <c r="H11" i="57"/>
  <c r="H4" i="55"/>
  <c r="D3" i="53"/>
  <c r="H17" i="53"/>
  <c r="H12" i="53"/>
  <c r="D4" i="53"/>
  <c r="H5" i="53"/>
  <c r="D8" i="53"/>
  <c r="H10" i="53"/>
  <c r="D21" i="52"/>
  <c r="D15" i="52"/>
  <c r="H13" i="52"/>
  <c r="H4" i="52"/>
  <c r="B26" i="52"/>
  <c r="D26" i="52" s="1"/>
  <c r="H14" i="52"/>
  <c r="B28" i="52"/>
  <c r="H28" i="52" s="1"/>
  <c r="H6" i="52"/>
  <c r="D16" i="52"/>
  <c r="B25" i="52"/>
  <c r="D25" i="52" s="1"/>
  <c r="B29" i="52"/>
  <c r="H29" i="52" s="1"/>
  <c r="D18" i="52"/>
  <c r="H17" i="52"/>
  <c r="D20" i="52"/>
  <c r="B24" i="52"/>
  <c r="H24" i="52"/>
  <c r="D19" i="52"/>
  <c r="B23" i="52"/>
  <c r="H23" i="52" s="1"/>
  <c r="B30" i="52"/>
  <c r="H30" i="52"/>
  <c r="H12" i="52"/>
  <c r="D19" i="51"/>
  <c r="H13" i="51"/>
  <c r="H3" i="51"/>
  <c r="D12" i="51"/>
  <c r="H5" i="51"/>
  <c r="D24" i="52"/>
  <c r="D30" i="52"/>
  <c r="H5" i="52"/>
  <c r="D23" i="59"/>
  <c r="D21" i="59"/>
  <c r="H23" i="59"/>
  <c r="H13" i="59"/>
  <c r="D6" i="59"/>
  <c r="H3" i="60"/>
  <c r="D10" i="60"/>
  <c r="H20" i="55" l="1"/>
  <c r="D29" i="52"/>
  <c r="D27" i="52"/>
  <c r="D23" i="52"/>
  <c r="H26" i="52"/>
  <c r="D28" i="52"/>
  <c r="H25" i="52"/>
  <c r="D13" i="52"/>
  <c r="H19" i="51"/>
  <c r="D18" i="51"/>
  <c r="H12" i="51"/>
  <c r="D24" i="59"/>
  <c r="D22" i="59"/>
  <c r="D25" i="59"/>
  <c r="D15" i="59"/>
  <c r="H14" i="58"/>
  <c r="H17" i="58"/>
  <c r="H15" i="58"/>
  <c r="D8" i="55"/>
  <c r="H14" i="55"/>
  <c r="H16" i="55"/>
  <c r="D14" i="53"/>
  <c r="H14" i="53"/>
  <c r="D13" i="53"/>
  <c r="H13" i="53"/>
  <c r="D11" i="53"/>
  <c r="H11" i="53"/>
  <c r="D16" i="53"/>
  <c r="H16" i="53"/>
  <c r="D9" i="53"/>
  <c r="H9" i="53"/>
  <c r="D5" i="53"/>
  <c r="D17" i="53"/>
  <c r="H5" i="59"/>
  <c r="H16" i="59"/>
  <c r="D16" i="59"/>
  <c r="H9" i="59"/>
  <c r="H14" i="59"/>
  <c r="H10" i="59"/>
  <c r="H12" i="55"/>
  <c r="H3" i="53"/>
  <c r="H8" i="53"/>
  <c r="D12" i="53"/>
  <c r="D10" i="53"/>
  <c r="H4" i="53"/>
  <c r="H33" i="52"/>
  <c r="H18" i="52"/>
  <c r="H20" i="52"/>
  <c r="D14" i="52"/>
  <c r="H3" i="52"/>
  <c r="H19" i="52"/>
  <c r="D12" i="52"/>
  <c r="D17" i="52"/>
  <c r="H21" i="52"/>
  <c r="H16" i="52"/>
  <c r="H15" i="52"/>
  <c r="H7" i="52"/>
  <c r="D6" i="52"/>
  <c r="H8" i="52"/>
  <c r="H28" i="51"/>
  <c r="H11" i="51"/>
  <c r="H14" i="51"/>
  <c r="H24" i="51"/>
  <c r="D13" i="51"/>
  <c r="H20" i="51"/>
  <c r="H15" i="51"/>
  <c r="D16" i="51"/>
  <c r="H27" i="51"/>
  <c r="D17" i="51"/>
  <c r="H4" i="51"/>
  <c r="D3" i="51"/>
  <c r="C4" i="11"/>
  <c r="C7" i="11"/>
  <c r="C5" i="11"/>
  <c r="C3" i="11"/>
</calcChain>
</file>

<file path=xl/sharedStrings.xml><?xml version="1.0" encoding="utf-8"?>
<sst xmlns="http://schemas.openxmlformats.org/spreadsheetml/2006/main" count="474" uniqueCount="214">
  <si>
    <t>Riders</t>
  </si>
  <si>
    <t>Ride Time</t>
  </si>
  <si>
    <t>Target</t>
  </si>
  <si>
    <t>Difference</t>
  </si>
  <si>
    <t>Mick Backshall</t>
  </si>
  <si>
    <t>Dave Simmons</t>
  </si>
  <si>
    <t xml:space="preserve">Points </t>
  </si>
  <si>
    <t>Race #1</t>
  </si>
  <si>
    <t>Race #2</t>
  </si>
  <si>
    <t>Race #3</t>
  </si>
  <si>
    <t>Race #4</t>
  </si>
  <si>
    <t>Race #5</t>
  </si>
  <si>
    <t>Race #6</t>
  </si>
  <si>
    <t>Race #7</t>
  </si>
  <si>
    <t>Race #8</t>
  </si>
  <si>
    <t>New Target</t>
  </si>
  <si>
    <t>Total Points</t>
  </si>
  <si>
    <t>Ken Portman</t>
  </si>
  <si>
    <t>Visiting Riders are very welcome but do not score points towards the season long club competition</t>
  </si>
  <si>
    <t>Jimmy Lee</t>
  </si>
  <si>
    <t>Steven Smith</t>
  </si>
  <si>
    <t>Brent McGregor</t>
  </si>
  <si>
    <t>Paul Taylor</t>
  </si>
  <si>
    <t>Nicole Cooke</t>
  </si>
  <si>
    <t>Emma Livingstone</t>
  </si>
  <si>
    <t>Steven Mitchell</t>
  </si>
  <si>
    <t>Brad Pethers</t>
  </si>
  <si>
    <t>Andrew Martin</t>
  </si>
  <si>
    <t>Ron McArthur</t>
  </si>
  <si>
    <t>Visiting Riders are very welcome but do not score points towards the season long club Competition</t>
  </si>
  <si>
    <t>Reg Edwards</t>
  </si>
  <si>
    <t>Brad Wardrope</t>
  </si>
  <si>
    <t>Non-member's targets</t>
  </si>
  <si>
    <t xml:space="preserve">Glen Cummings  </t>
  </si>
  <si>
    <t>Fred Landon</t>
  </si>
  <si>
    <t xml:space="preserve">Bonus </t>
  </si>
  <si>
    <t>Troy Coulthard</t>
  </si>
  <si>
    <t>Juniors over 10km</t>
  </si>
  <si>
    <t>Final Points</t>
  </si>
  <si>
    <t>Bonser</t>
  </si>
  <si>
    <t>BW</t>
  </si>
  <si>
    <t>Brad Hall</t>
  </si>
  <si>
    <t>Harry Postma</t>
  </si>
  <si>
    <t>Heyden Thorpe</t>
  </si>
  <si>
    <t>Nathan Lyons</t>
  </si>
  <si>
    <t>Pairs</t>
  </si>
  <si>
    <t>Solo</t>
  </si>
  <si>
    <t>Travis Lord</t>
  </si>
  <si>
    <t>Andrew Simpson</t>
  </si>
  <si>
    <t>Alysha Mitchell</t>
  </si>
  <si>
    <t>Alex Williamson</t>
  </si>
  <si>
    <t>Richard Williamson</t>
  </si>
  <si>
    <t>Tony van Merwyk</t>
  </si>
  <si>
    <t>Andy Bennett</t>
  </si>
  <si>
    <t>Patricia Schwager</t>
  </si>
  <si>
    <t>Loic Perizzolo</t>
  </si>
  <si>
    <t>Ashley Jacobs</t>
  </si>
  <si>
    <t>Arthur Connor</t>
  </si>
  <si>
    <t>Stephen Leahy</t>
  </si>
  <si>
    <t>Rob Mold</t>
  </si>
  <si>
    <t>Dave Berglund</t>
  </si>
  <si>
    <t>Kyle Nankevell</t>
  </si>
  <si>
    <t>Glyn Fish</t>
  </si>
  <si>
    <t>Aaron Carlin</t>
  </si>
  <si>
    <t>Mikala Falconer</t>
  </si>
  <si>
    <t>Peter Carlin</t>
  </si>
  <si>
    <t>00:23;29</t>
  </si>
  <si>
    <t>Steve Ware</t>
  </si>
  <si>
    <t>Kurt Harmer</t>
  </si>
  <si>
    <t>Allan Cluning</t>
  </si>
  <si>
    <t>Mark Roberts</t>
  </si>
  <si>
    <t>Rob Davis</t>
  </si>
  <si>
    <t>Bob Addy</t>
  </si>
  <si>
    <t>Jamie M/Peter H</t>
  </si>
  <si>
    <t>Dave B/Wade L</t>
  </si>
  <si>
    <t>Phil D/Mark R</t>
  </si>
  <si>
    <t>Michael P/Andrew C</t>
  </si>
  <si>
    <t>Steve W/Darryl H</t>
  </si>
  <si>
    <t>Glyn F/Luke B</t>
  </si>
  <si>
    <t xml:space="preserve">Jackson B/Kurt H  </t>
  </si>
  <si>
    <t>Tony VM/Rob D</t>
  </si>
  <si>
    <t>Rob M/Amandine M</t>
  </si>
  <si>
    <t>Dave B/Phil D</t>
  </si>
  <si>
    <t>Jimmy L/Kyle N</t>
  </si>
  <si>
    <t>Allan C/Andy B</t>
  </si>
  <si>
    <t>Arthur Cr/Lauryn B</t>
  </si>
  <si>
    <t xml:space="preserve">Jackson B/Tom R 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</si>
  <si>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</si>
  <si>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</si>
  <si>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</si>
  <si>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</si>
  <si>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</si>
  <si>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</si>
  <si>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</si>
  <si>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</si>
  <si>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</si>
  <si>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</si>
  <si>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</si>
  <si>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</si>
  <si>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</si>
  <si>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</si>
  <si>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</si>
  <si>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</si>
  <si>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</si>
  <si>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</si>
  <si>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</si>
  <si>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</si>
  <si>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</si>
  <si>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</si>
  <si>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</si>
  <si>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</si>
  <si>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</si>
  <si>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</si>
  <si>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</si>
  <si>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</si>
  <si>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</si>
  <si>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</si>
  <si>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</si>
  <si>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</si>
  <si>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</si>
  <si>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</si>
  <si>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</si>
  <si>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</si>
  <si>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</si>
  <si>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</si>
  <si>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</si>
  <si>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</si>
  <si>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</si>
  <si>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</si>
  <si>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</si>
  <si>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</si>
  <si>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</si>
  <si>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</si>
  <si>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</si>
  <si>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</si>
  <si>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</si>
  <si>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</si>
  <si>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</si>
  <si>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</si>
  <si>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</si>
  <si>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</si>
  <si>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</si>
  <si>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</si>
  <si>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</si>
  <si>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</si>
  <si>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</si>
  <si>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</si>
  <si>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</si>
  <si>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Best Ride</t>
  </si>
  <si>
    <t>If any riders disagree with the target time please contact Harry Postma</t>
  </si>
  <si>
    <t>Phil Deisel</t>
  </si>
  <si>
    <t>Andrew Brown/Richard Williamson</t>
  </si>
  <si>
    <t>Jordan Dawson</t>
  </si>
  <si>
    <t>Juniors 10KLm's</t>
  </si>
  <si>
    <t>;</t>
  </si>
  <si>
    <t>20/02/2013</t>
  </si>
  <si>
    <t xml:space="preserve">  6/03/2013</t>
  </si>
  <si>
    <t>Colin Rose/Daniel Gray</t>
  </si>
  <si>
    <t>Michael Polmear/Kurt Harmer</t>
  </si>
  <si>
    <t>Peter Mills/Glyn Fish</t>
  </si>
  <si>
    <t>Rider Name</t>
  </si>
  <si>
    <t>John Bywater</t>
  </si>
  <si>
    <t>Guy Pritchard</t>
  </si>
  <si>
    <t>Iain Ferry</t>
  </si>
  <si>
    <t>Paul Claessen</t>
  </si>
  <si>
    <t>Junior</t>
  </si>
  <si>
    <t>Lowan Ferry</t>
  </si>
  <si>
    <t>Visitors</t>
  </si>
  <si>
    <t>Phil and Lara Devenish</t>
  </si>
  <si>
    <t>Lowen Ferry</t>
  </si>
  <si>
    <t>Iain Ferry/Steve Knight</t>
  </si>
  <si>
    <t>Dylan White</t>
  </si>
  <si>
    <t>Ryan Willmot/Andreas Broehmer</t>
  </si>
  <si>
    <t>Ryan Hamill/Kyle Nankivel</t>
  </si>
  <si>
    <t>Jack Harrison</t>
  </si>
  <si>
    <t>Matthew Harrison</t>
  </si>
  <si>
    <t>Michelle Harrison</t>
  </si>
  <si>
    <t>Iain Ferry/Steven Knight</t>
  </si>
  <si>
    <t>Juniors 10 Kilometres</t>
  </si>
  <si>
    <t>Ian Ferry/Steve Knight</t>
  </si>
  <si>
    <t>Eddie Wojcic</t>
  </si>
  <si>
    <t>Paul Prottey</t>
  </si>
  <si>
    <t>Colin Rose</t>
  </si>
  <si>
    <t>Michael Polmear</t>
  </si>
  <si>
    <t>Andreas Broehmer</t>
  </si>
  <si>
    <t>Stephen Hall</t>
  </si>
  <si>
    <t>Ian Clark/Shane Gorman</t>
  </si>
  <si>
    <t>Eddie Wojcik</t>
  </si>
  <si>
    <t>Andrew Brown</t>
  </si>
  <si>
    <t>Steven Leahy</t>
  </si>
  <si>
    <t>Ian Clark</t>
  </si>
  <si>
    <t>Steve Leahy</t>
  </si>
  <si>
    <t>Brian Buck/Bob Addy</t>
  </si>
  <si>
    <t>Stephen Knight</t>
  </si>
  <si>
    <t>Guy Kalma</t>
  </si>
  <si>
    <t>Additional Ride</t>
  </si>
  <si>
    <t>Bob Addy/Brian Buck</t>
  </si>
  <si>
    <t>Steven Knight</t>
  </si>
  <si>
    <t>Mimmo Gerace/Bob Addy</t>
  </si>
  <si>
    <t>Paul Prottey/GuyPritchard</t>
  </si>
  <si>
    <t>Paul Prottey/Guy Pritchard</t>
  </si>
  <si>
    <t>Michael Polmear/ Kurt Harmer</t>
  </si>
  <si>
    <t>Steve Knight/Iain Ferry</t>
  </si>
  <si>
    <t>Kevin Francis</t>
  </si>
  <si>
    <t>Paul Lee</t>
  </si>
  <si>
    <t>Luke Matthews</t>
  </si>
  <si>
    <t>Ryan Willmot</t>
  </si>
  <si>
    <t>Wade Longworth</t>
  </si>
  <si>
    <t>Ryan Hamill</t>
  </si>
  <si>
    <t>Phil Devenish</t>
  </si>
  <si>
    <t>Glen Cummings</t>
  </si>
  <si>
    <t>Nigel Stella</t>
  </si>
  <si>
    <t>Nick Cowie</t>
  </si>
  <si>
    <t>Junior(10km)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</si>
</sst>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;@"/>
  </numFmts>
  <fonts count="1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4" fillId="0" borderId="0" xfId="0" applyFont="1" applyAlignment="1">
      <alignment horizontal="center"/>
    </xf>
    <xf numFmtId="164" fontId="0" fillId="0" borderId="0" xfId="0" applyNumberFormat="1"/>
    <xf numFmtId="49" fontId="5" fillId="0" borderId="0" xfId="0" applyNumberFormat="1" applyFont="1"/>
    <xf numFmtId="0" fontId="6" fillId="0" borderId="0" xfId="0" applyFont="1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/>
    <xf numFmtId="49" fontId="2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/>
    <xf numFmtId="0" fontId="5" fillId="0" borderId="0" xfId="0" applyFont="1"/>
    <xf numFmtId="49" fontId="3" fillId="0" borderId="0" xfId="0" applyNumberFormat="1" applyFont="1" applyAlignment="1">
      <alignment horizontal="left"/>
    </xf>
    <xf numFmtId="49" fontId="8" fillId="0" borderId="0" xfId="0" applyNumberFormat="1" applyFont="1"/>
    <xf numFmtId="164" fontId="9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Font="1"/>
    <xf numFmtId="1" fontId="0" fillId="0" borderId="0" xfId="0" applyNumberFormat="1" applyFont="1"/>
    <xf numFmtId="49" fontId="0" fillId="0" borderId="0" xfId="0" applyNumberFormat="1" applyFont="1"/>
    <xf numFmtId="0" fontId="10" fillId="0" borderId="0" xfId="0" applyFont="1"/>
    <xf numFmtId="49" fontId="9" fillId="0" borderId="0" xfId="0" applyNumberFormat="1" applyFont="1"/>
    <xf numFmtId="49" fontId="11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1" fontId="9" fillId="3" borderId="0" xfId="0" applyNumberFormat="1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49" fontId="4" fillId="0" borderId="0" xfId="0" applyNumberFormat="1" applyFont="1"/>
    <xf numFmtId="45" fontId="4" fillId="0" borderId="0" xfId="0" applyNumberFormat="1" applyFont="1" applyAlignment="1">
      <alignment horizontal="center"/>
    </xf>
    <xf numFmtId="45" fontId="0" fillId="0" borderId="0" xfId="0" applyNumberFormat="1" applyFont="1" applyAlignment="1">
      <alignment horizontal="center"/>
    </xf>
    <xf numFmtId="45" fontId="5" fillId="0" borderId="0" xfId="0" applyNumberFormat="1" applyFont="1" applyAlignment="1">
      <alignment horizontal="center"/>
    </xf>
    <xf numFmtId="45" fontId="0" fillId="0" borderId="0" xfId="0" applyNumberFormat="1" applyAlignment="1">
      <alignment horizontal="center"/>
    </xf>
    <xf numFmtId="45" fontId="7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9" fontId="5" fillId="0" borderId="0" xfId="0" applyNumberFormat="1" applyFont="1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2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45" fontId="1" fillId="0" borderId="0" xfId="0" applyNumberFormat="1" applyFont="1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21" fontId="0" fillId="0" borderId="0" xfId="0" applyNumberForma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21" fontId="0" fillId="0" borderId="0" xfId="0" applyNumberFormat="1" applyAlignment="1">
      <alignment horizontal="center"/>
    </xf>
    <xf numFmtId="45" fontId="5" fillId="0" borderId="0" xfId="0" applyNumberFormat="1" applyFont="1"/>
    <xf numFmtId="164" fontId="5" fillId="0" borderId="0" xfId="0" applyNumberFormat="1" applyFont="1"/>
    <xf numFmtId="1" fontId="5" fillId="0" borderId="0" xfId="0" applyNumberFormat="1" applyFont="1"/>
    <xf numFmtId="0" fontId="7" fillId="0" borderId="0" xfId="0" applyFont="1"/>
    <xf numFmtId="1" fontId="0" fillId="3" borderId="0" xfId="0" applyNumberFormat="1" applyFont="1" applyFill="1" applyAlignment="1">
      <alignment horizontal="center"/>
    </xf>
    <xf numFmtId="164" fontId="0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45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49" fontId="13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13" fillId="0" borderId="0" xfId="0" applyFont="1"/>
    <xf numFmtId="45" fontId="1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zoomScaleNormal="100" workbookViewId="0">
      <selection activeCell="C3" sqref="C3"/>
    </sheetView>
  </sheetViews>
  <sheetFormatPr defaultRowHeight="15.75" x14ac:dyDescent="0.25"/>
  <cols>
    <col min="1" max="1" width="43" style="3" customWidth="1"/>
    <col min="2" max="3" width="12.7109375" style="2" customWidth="1"/>
    <col min="4" max="4" width="11.42578125" style="7" customWidth="1"/>
    <col min="5" max="5" width="8.42578125" style="6" customWidth="1"/>
    <col min="6" max="6" width="8.5703125" style="6" customWidth="1"/>
    <col min="7" max="7" width="14.140625" style="7" customWidth="1"/>
    <col min="8" max="8" width="18.5703125" style="5" customWidth="1"/>
    <col min="9" max="9" width="7.85546875" customWidth="1"/>
    <col min="10" max="10" width="12.7109375" customWidth="1"/>
    <col min="11" max="11" width="13.140625" customWidth="1"/>
  </cols>
  <sheetData>
    <row r="1" spans="1:11" s="1" customForma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2" t="s">
        <v>6</v>
      </c>
      <c r="F1" s="12" t="s">
        <v>35</v>
      </c>
      <c r="G1" s="12" t="s">
        <v>16</v>
      </c>
      <c r="H1" s="11" t="s">
        <v>15</v>
      </c>
      <c r="J1" s="3"/>
      <c r="K1" s="9"/>
    </row>
    <row r="2" spans="1:11" s="1" customFormat="1" x14ac:dyDescent="0.25">
      <c r="A2" s="16" t="s">
        <v>45</v>
      </c>
      <c r="B2" s="11"/>
      <c r="C2" s="11"/>
      <c r="D2" s="12"/>
      <c r="E2" s="12"/>
      <c r="F2" s="12"/>
      <c r="G2" s="12"/>
      <c r="H2" s="11"/>
      <c r="J2" s="3"/>
      <c r="K2" s="9"/>
    </row>
    <row r="3" spans="1:11" x14ac:dyDescent="0.25">
      <c r="A3" s="43" t="s">
        <v>157</v>
      </c>
      <c r="B3" s="46">
        <v>1.5358796296296296E-2</v>
      </c>
      <c r="C3" s="49">
        <v>1.6030092592592592E-2</v>
      </c>
      <c r="D3" s="8">
        <f>(HOUR(B3)*3600+MINUTE(B3)*60+SECOND(B3))-(HOUR(C3)*3600+MINUTE(C3)*60+SECOND(C3))</f>
        <v>-58</v>
      </c>
      <c r="E3" s="8">
        <v>10</v>
      </c>
      <c r="F3" s="8">
        <v>3</v>
      </c>
      <c r="G3" s="8">
        <f>E3+F3</f>
        <v>13</v>
      </c>
      <c r="H3" s="9">
        <f>MIN(B3,C3)</f>
        <v>1.5358796296296296E-2</v>
      </c>
      <c r="I3" s="3"/>
      <c r="J3" s="3"/>
      <c r="K3" s="9"/>
    </row>
    <row r="4" spans="1:11" x14ac:dyDescent="0.25">
      <c r="A4" s="43" t="s">
        <v>158</v>
      </c>
      <c r="B4" s="46">
        <v>1.5844907407407408E-2</v>
      </c>
      <c r="C4" s="49">
        <v>1.6319444444444445E-2</v>
      </c>
      <c r="D4" s="8">
        <f t="shared" ref="D4:D7" si="0">(HOUR(B4)*3600+MINUTE(B4)*60+SECOND(B4))-(HOUR(C4)*3600+MINUTE(C4)*60+SECOND(C4))</f>
        <v>-41</v>
      </c>
      <c r="E4" s="8">
        <v>9</v>
      </c>
      <c r="F4" s="8">
        <v>1</v>
      </c>
      <c r="G4" s="8">
        <f>E4+F4</f>
        <v>10</v>
      </c>
      <c r="H4" s="9">
        <f>MIN(B4,C4)</f>
        <v>1.5844907407407408E-2</v>
      </c>
      <c r="I4" s="3"/>
      <c r="J4" s="3"/>
      <c r="K4" s="9"/>
    </row>
    <row r="5" spans="1:11" x14ac:dyDescent="0.25">
      <c r="A5" s="43" t="s">
        <v>151</v>
      </c>
      <c r="B5" s="46">
        <v>1.7106481481481483E-2</v>
      </c>
      <c r="C5" s="49">
        <v>1.7326388888888888E-2</v>
      </c>
      <c r="D5" s="8">
        <f t="shared" si="0"/>
        <v>-19</v>
      </c>
      <c r="E5" s="8">
        <v>8</v>
      </c>
      <c r="F5" s="8"/>
      <c r="G5" s="8">
        <f t="shared" ref="G5:G7" si="1">E5+F5</f>
        <v>8</v>
      </c>
      <c r="H5" s="9">
        <f>MIN(B5,C5)</f>
        <v>1.7106481481481483E-2</v>
      </c>
      <c r="I5" s="3"/>
      <c r="J5" s="3"/>
      <c r="K5" s="9"/>
    </row>
    <row r="6" spans="1:11" x14ac:dyDescent="0.25">
      <c r="A6" s="43" t="s">
        <v>159</v>
      </c>
      <c r="B6" s="46">
        <v>1.5625E-2</v>
      </c>
      <c r="C6" s="49">
        <v>1.5740740740740743E-2</v>
      </c>
      <c r="D6" s="8">
        <f t="shared" si="0"/>
        <v>-10</v>
      </c>
      <c r="E6" s="8">
        <v>7</v>
      </c>
      <c r="F6" s="8">
        <v>2</v>
      </c>
      <c r="G6" s="8">
        <f t="shared" si="1"/>
        <v>9</v>
      </c>
      <c r="H6" s="9">
        <f t="shared" ref="H6:H7" si="2">MIN(B6,C6)</f>
        <v>1.5625E-2</v>
      </c>
      <c r="I6" s="3"/>
      <c r="J6" s="3"/>
      <c r="K6" s="9"/>
    </row>
    <row r="7" spans="1:11" x14ac:dyDescent="0.25">
      <c r="A7" s="43" t="s">
        <v>168</v>
      </c>
      <c r="B7" s="46">
        <v>1.9224537037037037E-2</v>
      </c>
      <c r="C7" s="49">
        <v>1.9270833333333334E-2</v>
      </c>
      <c r="D7" s="8">
        <f t="shared" si="0"/>
        <v>-4</v>
      </c>
      <c r="E7" s="8">
        <v>6</v>
      </c>
      <c r="F7" s="8"/>
      <c r="G7" s="8">
        <f t="shared" si="1"/>
        <v>6</v>
      </c>
      <c r="H7" s="9">
        <f t="shared" si="2"/>
        <v>1.9224537037037037E-2</v>
      </c>
      <c r="I7" s="3"/>
      <c r="J7" s="3"/>
      <c r="K7" s="9"/>
    </row>
    <row r="8" spans="1:11" x14ac:dyDescent="0.25">
      <c r="A8" s="43"/>
      <c r="B8" s="45"/>
      <c r="C8" s="48"/>
      <c r="D8" s="8"/>
      <c r="E8" s="8"/>
      <c r="F8" s="8"/>
      <c r="G8" s="8"/>
      <c r="H8" s="9"/>
      <c r="I8" s="3"/>
      <c r="J8" s="3"/>
      <c r="K8" s="9"/>
    </row>
    <row r="9" spans="1:11" x14ac:dyDescent="0.25">
      <c r="A9" s="44" t="s">
        <v>46</v>
      </c>
      <c r="B9" s="47"/>
      <c r="C9" s="50"/>
      <c r="D9" s="8"/>
      <c r="E9" s="8"/>
      <c r="F9" s="8"/>
      <c r="G9" s="8"/>
      <c r="H9" s="9"/>
      <c r="I9" s="3"/>
      <c r="J9" s="3"/>
      <c r="K9" s="9"/>
    </row>
    <row r="10" spans="1:11" x14ac:dyDescent="0.25">
      <c r="A10" s="44" t="s">
        <v>160</v>
      </c>
      <c r="B10" s="47"/>
      <c r="C10" s="50"/>
      <c r="D10" s="8"/>
      <c r="E10" s="8"/>
      <c r="F10" s="8"/>
      <c r="G10" s="8"/>
      <c r="H10" s="9"/>
      <c r="I10" s="3"/>
      <c r="J10" s="3"/>
      <c r="K10" s="9"/>
    </row>
    <row r="11" spans="1:11" x14ac:dyDescent="0.25">
      <c r="A11" s="43" t="s">
        <v>161</v>
      </c>
      <c r="B11" s="46">
        <v>1.951388888888889E-2</v>
      </c>
      <c r="C11" s="49">
        <v>1.982638888888889E-2</v>
      </c>
      <c r="D11" s="8">
        <f t="shared" ref="D11:D20" si="3">(HOUR(B11)*3600+MINUTE(B11)*60+SECOND(B11))-(HOUR(C11)*3600+MINUTE(C11)*60+SECOND(C11))</f>
        <v>-27</v>
      </c>
      <c r="E11" s="8">
        <v>10</v>
      </c>
      <c r="F11" s="8"/>
      <c r="G11" s="8">
        <f t="shared" ref="G11:G20" si="4">E11+F11</f>
        <v>10</v>
      </c>
      <c r="H11" s="9">
        <f t="shared" ref="H11:H20" si="5">MIN(B11,C11)</f>
        <v>1.951388888888889E-2</v>
      </c>
      <c r="I11" s="3"/>
      <c r="J11" s="3"/>
      <c r="K11" s="9"/>
    </row>
    <row r="12" spans="1:11" x14ac:dyDescent="0.25">
      <c r="A12" s="43" t="s">
        <v>30</v>
      </c>
      <c r="B12" s="46">
        <v>1.6666666666666666E-2</v>
      </c>
      <c r="C12" s="49">
        <v>1.6886574074074075E-2</v>
      </c>
      <c r="D12" s="8">
        <f t="shared" si="3"/>
        <v>-19</v>
      </c>
      <c r="E12" s="6">
        <v>9</v>
      </c>
      <c r="F12" s="8"/>
      <c r="G12" s="8">
        <f t="shared" si="4"/>
        <v>9</v>
      </c>
      <c r="H12" s="9">
        <f t="shared" si="5"/>
        <v>1.6666666666666666E-2</v>
      </c>
      <c r="I12" s="3"/>
      <c r="J12" s="3"/>
      <c r="K12" s="9"/>
    </row>
    <row r="13" spans="1:11" x14ac:dyDescent="0.25">
      <c r="A13" s="43" t="s">
        <v>48</v>
      </c>
      <c r="B13" s="46">
        <v>1.6342592592592593E-2</v>
      </c>
      <c r="C13" s="49">
        <v>1.6550925925925924E-2</v>
      </c>
      <c r="D13" s="8">
        <f t="shared" si="3"/>
        <v>-18</v>
      </c>
      <c r="E13" s="6">
        <v>8</v>
      </c>
      <c r="G13" s="8">
        <f t="shared" si="4"/>
        <v>8</v>
      </c>
      <c r="H13" s="9">
        <f t="shared" si="5"/>
        <v>1.6342592592592593E-2</v>
      </c>
      <c r="I13" s="3"/>
      <c r="J13" s="3"/>
      <c r="K13" s="9"/>
    </row>
    <row r="14" spans="1:11" x14ac:dyDescent="0.25">
      <c r="A14" s="43" t="s">
        <v>152</v>
      </c>
      <c r="B14" s="46">
        <v>2.1145833333333332E-2</v>
      </c>
      <c r="C14" s="49">
        <v>2.1261574074074075E-2</v>
      </c>
      <c r="D14" s="8">
        <f t="shared" si="3"/>
        <v>-10</v>
      </c>
      <c r="E14" s="8">
        <v>7</v>
      </c>
      <c r="F14" s="8"/>
      <c r="G14" s="8">
        <f t="shared" si="4"/>
        <v>7</v>
      </c>
      <c r="H14" s="9">
        <f t="shared" si="5"/>
        <v>2.1145833333333332E-2</v>
      </c>
      <c r="I14" s="3"/>
      <c r="J14" s="3"/>
      <c r="K14" s="9"/>
    </row>
    <row r="15" spans="1:11" x14ac:dyDescent="0.25">
      <c r="A15" s="43" t="s">
        <v>5</v>
      </c>
      <c r="B15" s="46">
        <v>1.9016203703703705E-2</v>
      </c>
      <c r="C15" s="49">
        <v>1.9074074074074073E-2</v>
      </c>
      <c r="D15" s="8">
        <f t="shared" si="3"/>
        <v>-5</v>
      </c>
      <c r="E15" s="6">
        <v>6</v>
      </c>
      <c r="F15" s="8"/>
      <c r="G15" s="8">
        <f t="shared" si="4"/>
        <v>6</v>
      </c>
      <c r="H15" s="9">
        <f t="shared" si="5"/>
        <v>1.9016203703703705E-2</v>
      </c>
      <c r="I15" s="3"/>
      <c r="J15" s="3"/>
      <c r="K15" s="9"/>
    </row>
    <row r="16" spans="1:11" x14ac:dyDescent="0.25">
      <c r="A16" s="43" t="s">
        <v>150</v>
      </c>
      <c r="B16" s="46">
        <v>1.525462962962963E-2</v>
      </c>
      <c r="C16" s="49">
        <v>1.5150462962962963E-2</v>
      </c>
      <c r="D16" s="8">
        <f t="shared" si="3"/>
        <v>9</v>
      </c>
      <c r="E16" s="6">
        <v>5</v>
      </c>
      <c r="F16" s="8">
        <v>3</v>
      </c>
      <c r="G16" s="8">
        <f t="shared" si="4"/>
        <v>8</v>
      </c>
      <c r="H16" s="9">
        <f t="shared" si="5"/>
        <v>1.5150462962962963E-2</v>
      </c>
      <c r="I16" s="3"/>
      <c r="J16" s="3"/>
      <c r="K16" s="9"/>
    </row>
    <row r="17" spans="1:11" x14ac:dyDescent="0.25">
      <c r="A17" s="43" t="s">
        <v>50</v>
      </c>
      <c r="B17" s="46">
        <v>1.6238425925925924E-2</v>
      </c>
      <c r="C17" s="49">
        <v>1.6134259259259261E-2</v>
      </c>
      <c r="D17" s="8">
        <f t="shared" si="3"/>
        <v>9</v>
      </c>
      <c r="E17" s="8">
        <v>4</v>
      </c>
      <c r="F17" s="8">
        <v>1</v>
      </c>
      <c r="G17" s="8">
        <f t="shared" si="4"/>
        <v>5</v>
      </c>
      <c r="H17" s="9">
        <f t="shared" si="5"/>
        <v>1.6134259259259261E-2</v>
      </c>
      <c r="I17" s="3"/>
      <c r="J17" s="3"/>
      <c r="K17" s="9"/>
    </row>
    <row r="18" spans="1:11" x14ac:dyDescent="0.25">
      <c r="A18" s="43" t="s">
        <v>17</v>
      </c>
      <c r="B18" s="46">
        <v>1.9675925925925927E-2</v>
      </c>
      <c r="C18" s="49">
        <v>1.9444444444444445E-2</v>
      </c>
      <c r="D18" s="8">
        <f t="shared" si="3"/>
        <v>20</v>
      </c>
      <c r="E18" s="6">
        <v>3</v>
      </c>
      <c r="F18" s="8"/>
      <c r="G18" s="8">
        <f t="shared" si="4"/>
        <v>3</v>
      </c>
      <c r="H18" s="9">
        <f t="shared" si="5"/>
        <v>1.9444444444444445E-2</v>
      </c>
      <c r="I18" s="3"/>
      <c r="J18" s="3"/>
      <c r="K18" s="9"/>
    </row>
    <row r="19" spans="1:11" x14ac:dyDescent="0.25">
      <c r="A19" s="43" t="s">
        <v>163</v>
      </c>
      <c r="B19" s="46">
        <v>1.8634259259259257E-2</v>
      </c>
      <c r="C19" s="49">
        <v>1.8368055555555554E-2</v>
      </c>
      <c r="D19" s="8">
        <f t="shared" si="3"/>
        <v>23</v>
      </c>
      <c r="E19" s="6">
        <v>2</v>
      </c>
      <c r="G19" s="8">
        <f t="shared" si="4"/>
        <v>2</v>
      </c>
      <c r="H19" s="9">
        <f t="shared" si="5"/>
        <v>1.8368055555555554E-2</v>
      </c>
      <c r="I19" s="3"/>
      <c r="J19" s="3"/>
      <c r="K19" s="9"/>
    </row>
    <row r="20" spans="1:11" x14ac:dyDescent="0.25">
      <c r="A20" s="43" t="s">
        <v>65</v>
      </c>
      <c r="B20" s="46">
        <v>1.5358796296296296E-2</v>
      </c>
      <c r="C20" s="49">
        <v>1.5046296296296295E-2</v>
      </c>
      <c r="D20" s="8">
        <f t="shared" si="3"/>
        <v>27</v>
      </c>
      <c r="E20" s="8">
        <v>2</v>
      </c>
      <c r="F20" s="8">
        <v>2</v>
      </c>
      <c r="G20" s="8">
        <f t="shared" si="4"/>
        <v>4</v>
      </c>
      <c r="H20" s="9">
        <f t="shared" si="5"/>
        <v>1.5046296296296295E-2</v>
      </c>
      <c r="I20" s="3"/>
      <c r="J20" s="3"/>
      <c r="K20" s="9"/>
    </row>
    <row r="22" spans="1:11" x14ac:dyDescent="0.25">
      <c r="A22" s="43"/>
      <c r="B22" s="45"/>
      <c r="C22" s="48"/>
      <c r="D22" s="8"/>
      <c r="E22" s="8"/>
      <c r="F22" s="8"/>
      <c r="G22" s="8"/>
      <c r="H22" s="9"/>
      <c r="I22" s="3"/>
      <c r="J22" s="3"/>
      <c r="K22" s="9"/>
    </row>
    <row r="23" spans="1:11" x14ac:dyDescent="0.25">
      <c r="A23" s="44" t="s">
        <v>165</v>
      </c>
      <c r="B23" s="47"/>
      <c r="C23" s="50"/>
      <c r="D23" s="8"/>
      <c r="E23" s="8"/>
      <c r="F23" s="8"/>
      <c r="G23" s="8"/>
      <c r="H23" s="9"/>
      <c r="I23" s="3"/>
      <c r="J23" s="3"/>
      <c r="K23" s="9"/>
    </row>
    <row r="24" spans="1:11" x14ac:dyDescent="0.25">
      <c r="A24" s="43" t="s">
        <v>166</v>
      </c>
      <c r="B24" s="46">
        <v>1.6469907407407405E-2</v>
      </c>
      <c r="C24" s="49">
        <v>1.6412037037037037E-2</v>
      </c>
      <c r="D24" s="8">
        <f t="shared" ref="D24" si="6">(HOUR(B24)*3600+MINUTE(B24)*60+SECOND(B24))-(HOUR(C24)*3600+MINUTE(C24)*60+SECOND(C24))</f>
        <v>5</v>
      </c>
      <c r="E24" s="8"/>
      <c r="F24" s="8"/>
      <c r="G24" s="8"/>
      <c r="H24" s="9">
        <f t="shared" ref="H24" si="7">MIN(B24,C24)</f>
        <v>1.6412037037037037E-2</v>
      </c>
      <c r="I24" s="3"/>
      <c r="J24" s="3"/>
      <c r="K24" s="9"/>
    </row>
    <row r="25" spans="1:11" x14ac:dyDescent="0.25">
      <c r="A25" s="13"/>
      <c r="B25" s="9"/>
      <c r="C25" s="9"/>
      <c r="D25" s="8"/>
      <c r="E25" s="8"/>
      <c r="F25" s="8"/>
      <c r="G25" s="8"/>
      <c r="H25" s="9"/>
      <c r="I25" s="3"/>
      <c r="J25" s="3"/>
      <c r="K25" s="9"/>
    </row>
    <row r="26" spans="1:11" x14ac:dyDescent="0.25">
      <c r="A26" s="17" t="s">
        <v>167</v>
      </c>
    </row>
    <row r="27" spans="1:11" x14ac:dyDescent="0.25">
      <c r="A27" s="43" t="s">
        <v>162</v>
      </c>
      <c r="B27" s="46">
        <v>1.650462962962963E-2</v>
      </c>
      <c r="C27" s="49">
        <v>1.6319444444444445E-2</v>
      </c>
      <c r="D27" s="8"/>
      <c r="E27" s="8"/>
      <c r="F27" s="8"/>
      <c r="G27" s="8"/>
      <c r="H27" s="9">
        <f>MIN(B27,C27)</f>
        <v>1.6319444444444445E-2</v>
      </c>
      <c r="I27" s="3"/>
      <c r="J27" s="3"/>
      <c r="K27" s="9"/>
    </row>
    <row r="28" spans="1:11" x14ac:dyDescent="0.25">
      <c r="A28" s="43" t="s">
        <v>164</v>
      </c>
      <c r="B28" s="46">
        <v>1.9351851851851853E-2</v>
      </c>
      <c r="C28" s="49">
        <v>1.9166666666666669E-2</v>
      </c>
      <c r="D28" s="8"/>
      <c r="G28" s="8"/>
      <c r="H28" s="9">
        <f>MIN(B28,C28)</f>
        <v>1.9166666666666669E-2</v>
      </c>
      <c r="I28" s="3"/>
      <c r="J28" s="3"/>
      <c r="K28" s="9"/>
    </row>
    <row r="29" spans="1:11" x14ac:dyDescent="0.25">
      <c r="A29" s="13"/>
      <c r="B29" s="9"/>
      <c r="C29" s="9"/>
      <c r="D29" s="8"/>
      <c r="H29" s="9"/>
      <c r="I29" s="3"/>
      <c r="J29" s="3"/>
      <c r="K29" s="9"/>
    </row>
    <row r="30" spans="1:11" x14ac:dyDescent="0.25">
      <c r="I30" s="3"/>
      <c r="J30" s="4"/>
      <c r="K30" s="9"/>
    </row>
    <row r="31" spans="1:11" x14ac:dyDescent="0.25">
      <c r="I31" s="3"/>
      <c r="J31" s="3"/>
      <c r="K31" s="9"/>
    </row>
    <row r="32" spans="1:11" x14ac:dyDescent="0.25">
      <c r="A32" s="3" t="s">
        <v>18</v>
      </c>
      <c r="I32" s="3"/>
      <c r="J32" s="3"/>
      <c r="K32" s="9"/>
    </row>
    <row r="33" spans="1:11" x14ac:dyDescent="0.25">
      <c r="I33" s="3"/>
      <c r="J33" s="3"/>
      <c r="K33" s="9"/>
    </row>
    <row r="34" spans="1:11" x14ac:dyDescent="0.25">
      <c r="A34" s="3" t="s">
        <v>149</v>
      </c>
      <c r="I34" s="3"/>
      <c r="J34" s="9"/>
    </row>
    <row r="35" spans="1:11" x14ac:dyDescent="0.25">
      <c r="I35" s="3"/>
      <c r="J35" s="9"/>
    </row>
    <row r="36" spans="1:11" x14ac:dyDescent="0.25">
      <c r="I36" s="3"/>
      <c r="J36" s="9"/>
    </row>
    <row r="37" spans="1:11" x14ac:dyDescent="0.25">
      <c r="I37" s="3"/>
      <c r="J37" s="9"/>
    </row>
    <row r="38" spans="1:11" x14ac:dyDescent="0.25">
      <c r="I38" s="3"/>
      <c r="J38" s="9"/>
    </row>
    <row r="39" spans="1:11" x14ac:dyDescent="0.25">
      <c r="I39" s="3"/>
      <c r="J39" s="9"/>
    </row>
    <row r="40" spans="1:11" x14ac:dyDescent="0.25">
      <c r="I40" s="3"/>
      <c r="J40" s="9"/>
    </row>
    <row r="41" spans="1:11" x14ac:dyDescent="0.25">
      <c r="I41" s="3"/>
      <c r="J41" s="9"/>
    </row>
    <row r="42" spans="1:11" x14ac:dyDescent="0.25">
      <c r="I42" s="3"/>
      <c r="J42" s="9"/>
    </row>
    <row r="43" spans="1:11" x14ac:dyDescent="0.25">
      <c r="I43" s="3"/>
      <c r="J43" s="9"/>
    </row>
    <row r="44" spans="1:11" x14ac:dyDescent="0.25">
      <c r="I44" s="3"/>
      <c r="J44" s="9"/>
    </row>
    <row r="45" spans="1:11" x14ac:dyDescent="0.25">
      <c r="I45" s="3"/>
      <c r="J45" s="9"/>
    </row>
    <row r="46" spans="1:11" x14ac:dyDescent="0.25">
      <c r="J46" s="9"/>
    </row>
    <row r="47" spans="1:11" x14ac:dyDescent="0.25">
      <c r="I47" s="3"/>
      <c r="J47" s="9"/>
    </row>
    <row r="48" spans="1:11" x14ac:dyDescent="0.25">
      <c r="J48" s="9"/>
    </row>
    <row r="49" spans="10:10" x14ac:dyDescent="0.25">
      <c r="J49" s="9"/>
    </row>
    <row r="50" spans="10:10" x14ac:dyDescent="0.25">
      <c r="J50" s="9"/>
    </row>
    <row r="51" spans="10:10" x14ac:dyDescent="0.25">
      <c r="J51" s="9"/>
    </row>
    <row r="52" spans="10:10" x14ac:dyDescent="0.25">
      <c r="J52" s="9"/>
    </row>
    <row r="53" spans="10:10" x14ac:dyDescent="0.25">
      <c r="J53" s="9"/>
    </row>
    <row r="54" spans="10:10" x14ac:dyDescent="0.25">
      <c r="J54" s="9"/>
    </row>
    <row r="63" spans="10:10" x14ac:dyDescent="0.25">
      <c r="J63" s="5"/>
    </row>
  </sheetData>
  <sortState ref="A11:K20">
    <sortCondition ref="D11:D20"/>
  </sortState>
  <printOptions gridLines="1"/>
  <pageMargins left="0.70866141732283472" right="0.70866141732283472" top="0.74803149606299213" bottom="0.74803149606299213" header="0.31496062992125984" footer="0.31496062992125984"/>
  <pageSetup scale="96" orientation="landscape" r:id="rId1"/>
  <headerFooter>
    <oddHeader>&amp;L8/01/2014&amp;C&amp;20Brian Whiteway 2-up TT Series 2014&amp;RHopelands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zoomScaleNormal="100" workbookViewId="0">
      <selection activeCell="A3" sqref="A3:A24"/>
    </sheetView>
  </sheetViews>
  <sheetFormatPr defaultRowHeight="15.75" x14ac:dyDescent="0.25"/>
  <cols>
    <col min="1" max="1" width="34.140625" style="3" customWidth="1"/>
    <col min="2" max="3" width="11.42578125" style="2" customWidth="1"/>
    <col min="4" max="4" width="11.42578125" style="7" customWidth="1"/>
    <col min="5" max="5" width="7.5703125" style="6" customWidth="1"/>
    <col min="6" max="6" width="8.140625" style="6" customWidth="1"/>
    <col min="7" max="7" width="12.85546875" style="7" customWidth="1"/>
    <col min="8" max="8" width="18.5703125" style="5" customWidth="1"/>
    <col min="9" max="9" width="16.7109375" customWidth="1"/>
  </cols>
  <sheetData>
    <row r="1" spans="1:10" s="1" customForma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2" t="s">
        <v>6</v>
      </c>
      <c r="F1" s="12" t="s">
        <v>35</v>
      </c>
      <c r="G1" s="12" t="s">
        <v>16</v>
      </c>
      <c r="H1" s="11" t="s">
        <v>15</v>
      </c>
    </row>
    <row r="2" spans="1:10" x14ac:dyDescent="0.25">
      <c r="A2" s="17" t="s">
        <v>46</v>
      </c>
      <c r="I2" s="13"/>
      <c r="J2" s="21"/>
    </row>
    <row r="3" spans="1:10" x14ac:dyDescent="0.25">
      <c r="A3" s="13"/>
      <c r="B3" s="9">
        <v>1.818287037037037E-2</v>
      </c>
      <c r="C3" s="41">
        <v>1.9201388888888889E-2</v>
      </c>
      <c r="D3" s="8">
        <f t="shared" ref="D3:D24" si="0">(HOUR(B3)*3600+MINUTE(B3)*60+SECOND(B3))-(HOUR(C3)*3600+MINUTE(C3)*60+SECOND(C3))</f>
        <v>-88</v>
      </c>
      <c r="E3" s="8">
        <v>10</v>
      </c>
      <c r="F3" s="8"/>
      <c r="G3" s="8">
        <f t="shared" ref="G3:G22" si="1">E3+F3</f>
        <v>10</v>
      </c>
      <c r="H3" s="9">
        <f>MIN(B3,C3)</f>
        <v>1.818287037037037E-2</v>
      </c>
      <c r="I3" s="27"/>
      <c r="J3" s="21"/>
    </row>
    <row r="4" spans="1:10" x14ac:dyDescent="0.25">
      <c r="A4" s="13"/>
      <c r="B4" s="9">
        <v>1.7060185185185185E-2</v>
      </c>
      <c r="C4" s="42">
        <v>1.7650462962962962E-2</v>
      </c>
      <c r="D4" s="8">
        <f t="shared" si="0"/>
        <v>-51</v>
      </c>
      <c r="E4" s="6">
        <v>9</v>
      </c>
      <c r="G4" s="8">
        <f t="shared" si="1"/>
        <v>9</v>
      </c>
      <c r="H4" s="9">
        <f t="shared" ref="H4:H24" si="2">MIN(B4,C4)</f>
        <v>1.7060185185185185E-2</v>
      </c>
      <c r="I4" s="13"/>
      <c r="J4" s="21"/>
    </row>
    <row r="5" spans="1:10" x14ac:dyDescent="0.25">
      <c r="A5" s="13"/>
      <c r="B5" s="9">
        <v>2.0983796296296296E-2</v>
      </c>
      <c r="C5" s="41">
        <v>2.1516203703703704E-2</v>
      </c>
      <c r="D5" s="8">
        <f t="shared" si="0"/>
        <v>-46</v>
      </c>
      <c r="E5" s="6">
        <v>8</v>
      </c>
      <c r="G5" s="8">
        <f t="shared" si="1"/>
        <v>8</v>
      </c>
      <c r="H5" s="9">
        <f t="shared" si="2"/>
        <v>2.0983796296296296E-2</v>
      </c>
      <c r="I5" s="13"/>
      <c r="J5" s="21"/>
    </row>
    <row r="6" spans="1:10" x14ac:dyDescent="0.25">
      <c r="A6" s="13"/>
      <c r="B6" s="9">
        <v>1.650462962962963E-2</v>
      </c>
      <c r="C6" s="41">
        <v>1.6944444444444443E-2</v>
      </c>
      <c r="D6" s="8">
        <f t="shared" si="0"/>
        <v>-38</v>
      </c>
      <c r="E6" s="6">
        <v>7</v>
      </c>
      <c r="G6" s="8">
        <f t="shared" si="1"/>
        <v>7</v>
      </c>
      <c r="H6" s="9">
        <f t="shared" si="2"/>
        <v>1.650462962962963E-2</v>
      </c>
      <c r="I6" s="13"/>
      <c r="J6" s="21"/>
    </row>
    <row r="7" spans="1:10" x14ac:dyDescent="0.25">
      <c r="B7" s="9">
        <v>1.7685185185185182E-2</v>
      </c>
      <c r="C7" s="41">
        <v>1.8113425925925925E-2</v>
      </c>
      <c r="D7" s="8">
        <f t="shared" si="0"/>
        <v>-37</v>
      </c>
      <c r="E7" s="6">
        <v>6</v>
      </c>
      <c r="G7" s="8">
        <f t="shared" si="1"/>
        <v>6</v>
      </c>
      <c r="H7" s="9">
        <f t="shared" si="2"/>
        <v>1.7685185185185182E-2</v>
      </c>
      <c r="I7" s="13"/>
      <c r="J7" s="21"/>
    </row>
    <row r="8" spans="1:10" x14ac:dyDescent="0.25">
      <c r="B8" s="9">
        <v>1.6863425925925928E-2</v>
      </c>
      <c r="C8" s="41">
        <v>1.726851851851852E-2</v>
      </c>
      <c r="D8" s="8">
        <f t="shared" si="0"/>
        <v>-35</v>
      </c>
      <c r="E8" s="6">
        <v>5</v>
      </c>
      <c r="G8" s="6">
        <f t="shared" si="1"/>
        <v>5</v>
      </c>
      <c r="H8" s="9">
        <f t="shared" si="2"/>
        <v>1.6863425925925928E-2</v>
      </c>
      <c r="I8" s="13"/>
      <c r="J8" s="21"/>
    </row>
    <row r="9" spans="1:10" x14ac:dyDescent="0.25">
      <c r="B9" s="40">
        <v>1.5185185185185185E-2</v>
      </c>
      <c r="C9" s="41">
        <v>1.5324074074074073E-2</v>
      </c>
      <c r="D9" s="8">
        <f t="shared" si="0"/>
        <v>-12</v>
      </c>
      <c r="E9" s="6">
        <v>3</v>
      </c>
      <c r="F9" s="6">
        <v>2</v>
      </c>
      <c r="G9" s="8">
        <f t="shared" si="1"/>
        <v>5</v>
      </c>
      <c r="H9" s="9">
        <f t="shared" si="2"/>
        <v>1.5185185185185185E-2</v>
      </c>
      <c r="I9" s="25"/>
      <c r="J9" s="21"/>
    </row>
    <row r="10" spans="1:10" x14ac:dyDescent="0.25">
      <c r="B10" s="9">
        <v>1.5046296296296295E-2</v>
      </c>
      <c r="C10" s="41">
        <v>1.5023148148148148E-2</v>
      </c>
      <c r="D10" s="8">
        <f t="shared" si="0"/>
        <v>2</v>
      </c>
      <c r="E10" s="8">
        <v>2</v>
      </c>
      <c r="F10" s="8">
        <v>3</v>
      </c>
      <c r="G10" s="8">
        <f t="shared" si="1"/>
        <v>5</v>
      </c>
      <c r="H10" s="9">
        <f t="shared" si="2"/>
        <v>1.5023148148148148E-2</v>
      </c>
      <c r="J10" s="9"/>
    </row>
    <row r="11" spans="1:10" x14ac:dyDescent="0.25">
      <c r="A11" s="13"/>
      <c r="B11" s="9">
        <v>1.7847222222222223E-2</v>
      </c>
      <c r="C11" s="41">
        <v>1.8078703703703704E-2</v>
      </c>
      <c r="D11" s="8">
        <f t="shared" si="0"/>
        <v>-20</v>
      </c>
      <c r="E11" s="8">
        <v>4</v>
      </c>
      <c r="F11" s="8"/>
      <c r="G11" s="8">
        <f t="shared" si="1"/>
        <v>4</v>
      </c>
      <c r="H11" s="9">
        <f t="shared" si="2"/>
        <v>1.7847222222222223E-2</v>
      </c>
      <c r="I11" s="3"/>
      <c r="J11" s="9"/>
    </row>
    <row r="12" spans="1:10" x14ac:dyDescent="0.25">
      <c r="A12" s="13"/>
      <c r="B12" s="9">
        <v>1.5185185185185185E-2</v>
      </c>
      <c r="C12" s="41">
        <v>1.5277777777777777E-2</v>
      </c>
      <c r="D12" s="8">
        <f t="shared" si="0"/>
        <v>-8</v>
      </c>
      <c r="E12" s="6">
        <v>2</v>
      </c>
      <c r="F12" s="6">
        <v>1</v>
      </c>
      <c r="G12" s="8">
        <f t="shared" si="1"/>
        <v>3</v>
      </c>
      <c r="H12" s="9">
        <f t="shared" si="2"/>
        <v>1.5185185185185185E-2</v>
      </c>
      <c r="I12" s="13"/>
      <c r="J12" s="21"/>
    </row>
    <row r="13" spans="1:10" x14ac:dyDescent="0.25">
      <c r="B13" s="9">
        <v>1.818287037037037E-2</v>
      </c>
      <c r="C13" s="41">
        <v>1.8310185185185186E-2</v>
      </c>
      <c r="D13" s="8">
        <f t="shared" si="0"/>
        <v>-11</v>
      </c>
      <c r="E13" s="6">
        <v>2</v>
      </c>
      <c r="G13" s="8">
        <f t="shared" si="1"/>
        <v>2</v>
      </c>
      <c r="H13" s="9">
        <f t="shared" si="2"/>
        <v>1.818287037037037E-2</v>
      </c>
    </row>
    <row r="14" spans="1:10" x14ac:dyDescent="0.25">
      <c r="A14" s="13"/>
      <c r="B14" s="9">
        <v>1.53125E-2</v>
      </c>
      <c r="C14" s="41">
        <v>1.5405092592592593E-2</v>
      </c>
      <c r="D14" s="8">
        <f t="shared" si="0"/>
        <v>-8</v>
      </c>
      <c r="E14" s="8">
        <v>2</v>
      </c>
      <c r="F14" s="8"/>
      <c r="G14" s="8">
        <f t="shared" si="1"/>
        <v>2</v>
      </c>
      <c r="H14" s="9">
        <f t="shared" si="2"/>
        <v>1.53125E-2</v>
      </c>
      <c r="I14" s="27"/>
      <c r="J14" s="21"/>
    </row>
    <row r="15" spans="1:10" x14ac:dyDescent="0.25">
      <c r="A15" s="13"/>
      <c r="B15" s="9">
        <v>1.892361111111111E-2</v>
      </c>
      <c r="C15" s="41">
        <v>1.8993055555555558E-2</v>
      </c>
      <c r="D15" s="8">
        <f t="shared" si="0"/>
        <v>-6</v>
      </c>
      <c r="E15" s="8">
        <v>2</v>
      </c>
      <c r="F15" s="8"/>
      <c r="G15" s="8">
        <f t="shared" si="1"/>
        <v>2</v>
      </c>
      <c r="H15" s="9">
        <f t="shared" si="2"/>
        <v>1.892361111111111E-2</v>
      </c>
      <c r="I15" s="25"/>
      <c r="J15" s="21"/>
    </row>
    <row r="16" spans="1:10" x14ac:dyDescent="0.25">
      <c r="A16" s="13"/>
      <c r="B16" s="9">
        <v>1.892361111111111E-2</v>
      </c>
      <c r="C16" s="41">
        <v>1.8981481481481481E-2</v>
      </c>
      <c r="D16" s="8">
        <f t="shared" si="0"/>
        <v>-5</v>
      </c>
      <c r="E16" s="8">
        <v>2</v>
      </c>
      <c r="F16" s="8"/>
      <c r="G16" s="8">
        <f t="shared" si="1"/>
        <v>2</v>
      </c>
      <c r="H16" s="9">
        <f t="shared" si="2"/>
        <v>1.892361111111111E-2</v>
      </c>
      <c r="J16" s="9"/>
    </row>
    <row r="17" spans="1:10" x14ac:dyDescent="0.25">
      <c r="A17" s="13"/>
      <c r="B17" s="9">
        <v>1.7013888888888887E-2</v>
      </c>
      <c r="C17" s="41">
        <v>1.6979166666666667E-2</v>
      </c>
      <c r="D17" s="8">
        <f t="shared" si="0"/>
        <v>3</v>
      </c>
      <c r="E17" s="6">
        <v>2</v>
      </c>
      <c r="G17" s="8">
        <f t="shared" si="1"/>
        <v>2</v>
      </c>
      <c r="H17" s="9">
        <f t="shared" si="2"/>
        <v>1.6979166666666667E-2</v>
      </c>
      <c r="J17" s="9"/>
    </row>
    <row r="18" spans="1:10" x14ac:dyDescent="0.25">
      <c r="A18" s="13"/>
      <c r="B18" s="9">
        <v>1.6192129629629629E-2</v>
      </c>
      <c r="C18" s="42">
        <v>1.6064814814814813E-2</v>
      </c>
      <c r="D18" s="8">
        <f t="shared" si="0"/>
        <v>11</v>
      </c>
      <c r="E18" s="6">
        <v>2</v>
      </c>
      <c r="G18" s="8">
        <f t="shared" si="1"/>
        <v>2</v>
      </c>
      <c r="H18" s="9">
        <f t="shared" si="2"/>
        <v>1.6064814814814813E-2</v>
      </c>
      <c r="I18" s="25"/>
      <c r="J18" s="21"/>
    </row>
    <row r="19" spans="1:10" x14ac:dyDescent="0.25">
      <c r="A19" s="13"/>
      <c r="B19" s="9">
        <v>1.6134259259259261E-2</v>
      </c>
      <c r="C19" s="41">
        <v>1.5821759259259261E-2</v>
      </c>
      <c r="D19" s="8">
        <f t="shared" si="0"/>
        <v>27</v>
      </c>
      <c r="E19" s="6">
        <v>2</v>
      </c>
      <c r="G19" s="8">
        <f t="shared" si="1"/>
        <v>2</v>
      </c>
      <c r="H19" s="9">
        <f t="shared" si="2"/>
        <v>1.5821759259259261E-2</v>
      </c>
      <c r="I19" s="13"/>
      <c r="J19" s="21"/>
    </row>
    <row r="20" spans="1:10" x14ac:dyDescent="0.25">
      <c r="A20" s="13"/>
      <c r="B20" s="9">
        <v>1.8043981481481484E-2</v>
      </c>
      <c r="C20" s="41">
        <v>1.7708333333333333E-2</v>
      </c>
      <c r="D20" s="8">
        <f t="shared" si="0"/>
        <v>29</v>
      </c>
      <c r="E20" s="6">
        <v>2</v>
      </c>
      <c r="G20" s="8">
        <f t="shared" si="1"/>
        <v>2</v>
      </c>
      <c r="H20" s="9">
        <f t="shared" si="2"/>
        <v>1.7708333333333333E-2</v>
      </c>
      <c r="I20" s="25"/>
      <c r="J20" s="21"/>
    </row>
    <row r="21" spans="1:10" x14ac:dyDescent="0.25">
      <c r="A21" s="13"/>
      <c r="B21" s="9">
        <v>1.8900462962962963E-2</v>
      </c>
      <c r="C21" s="41">
        <v>1.8564814814814815E-2</v>
      </c>
      <c r="D21" s="8">
        <f t="shared" si="0"/>
        <v>29</v>
      </c>
      <c r="E21" s="8">
        <v>2</v>
      </c>
      <c r="F21" s="8"/>
      <c r="G21" s="8">
        <f t="shared" si="1"/>
        <v>2</v>
      </c>
      <c r="H21" s="9">
        <f t="shared" si="2"/>
        <v>1.8564814814814815E-2</v>
      </c>
      <c r="J21" s="9"/>
    </row>
    <row r="22" spans="1:10" x14ac:dyDescent="0.25">
      <c r="B22" s="9">
        <v>1.5046296296296295E-2</v>
      </c>
      <c r="C22" s="41">
        <v>1.503472222222222E-2</v>
      </c>
      <c r="D22" s="8">
        <f t="shared" si="0"/>
        <v>1</v>
      </c>
      <c r="G22" s="8">
        <f t="shared" si="1"/>
        <v>0</v>
      </c>
      <c r="H22" s="9">
        <f t="shared" si="2"/>
        <v>1.503472222222222E-2</v>
      </c>
      <c r="I22" s="13"/>
      <c r="J22" s="21"/>
    </row>
    <row r="23" spans="1:10" x14ac:dyDescent="0.25">
      <c r="A23" s="13"/>
      <c r="B23" s="9">
        <v>1.7326388888888888E-2</v>
      </c>
      <c r="C23" s="41">
        <v>1.7638888888888888E-2</v>
      </c>
      <c r="D23" s="8">
        <f t="shared" si="0"/>
        <v>-27</v>
      </c>
      <c r="G23" s="8">
        <f t="shared" ref="G23:G24" si="3">E23+F23</f>
        <v>0</v>
      </c>
      <c r="H23" s="9">
        <f t="shared" si="2"/>
        <v>1.7326388888888888E-2</v>
      </c>
      <c r="I23" s="27"/>
      <c r="J23" s="21"/>
    </row>
    <row r="24" spans="1:10" x14ac:dyDescent="0.25">
      <c r="B24" s="40">
        <v>1.4224537037037037E-2</v>
      </c>
      <c r="C24" s="41">
        <v>1.4502314814814815E-2</v>
      </c>
      <c r="D24" s="8">
        <f t="shared" si="0"/>
        <v>-24</v>
      </c>
      <c r="G24" s="8">
        <f t="shared" si="3"/>
        <v>0</v>
      </c>
      <c r="H24" s="9">
        <f t="shared" si="2"/>
        <v>1.4224537037037037E-2</v>
      </c>
      <c r="I24" s="3"/>
      <c r="J24" s="9"/>
    </row>
    <row r="25" spans="1:10" x14ac:dyDescent="0.25">
      <c r="B25" s="9"/>
      <c r="C25" s="21"/>
      <c r="D25" s="8"/>
      <c r="G25" s="8"/>
      <c r="H25" s="9"/>
      <c r="I25" s="3"/>
      <c r="J25" s="9"/>
    </row>
    <row r="26" spans="1:10" x14ac:dyDescent="0.25">
      <c r="B26" s="9"/>
      <c r="C26" s="9"/>
      <c r="D26" s="8"/>
      <c r="G26" s="8"/>
      <c r="H26" s="9"/>
      <c r="I26" s="25"/>
      <c r="J26" s="21"/>
    </row>
    <row r="27" spans="1:10" x14ac:dyDescent="0.25">
      <c r="A27" s="13"/>
      <c r="B27" s="9"/>
      <c r="C27" s="21"/>
      <c r="D27" s="8"/>
      <c r="G27" s="8"/>
      <c r="H27" s="9"/>
      <c r="I27" s="3"/>
      <c r="J27" s="9"/>
    </row>
    <row r="28" spans="1:10" x14ac:dyDescent="0.25">
      <c r="B28" s="9"/>
      <c r="C28" s="21"/>
      <c r="D28" s="8"/>
      <c r="G28" s="8"/>
      <c r="H28" s="9"/>
      <c r="I28" s="3"/>
      <c r="J28" s="9"/>
    </row>
    <row r="29" spans="1:10" x14ac:dyDescent="0.25">
      <c r="B29" s="9"/>
      <c r="C29" s="9"/>
      <c r="D29" s="8"/>
      <c r="G29" s="8"/>
      <c r="H29" s="9"/>
      <c r="I29" s="3"/>
      <c r="J29" s="9"/>
    </row>
    <row r="30" spans="1:10" x14ac:dyDescent="0.25">
      <c r="A30" s="13"/>
      <c r="B30" s="9"/>
      <c r="C30" s="9"/>
      <c r="D30" s="8"/>
      <c r="E30" s="8"/>
      <c r="F30" s="8"/>
      <c r="G30" s="8"/>
      <c r="H30" s="9"/>
      <c r="I30" s="3"/>
      <c r="J30" s="9"/>
    </row>
    <row r="31" spans="1:10" x14ac:dyDescent="0.25">
      <c r="A31" s="15"/>
      <c r="B31" s="9"/>
      <c r="C31" s="9"/>
      <c r="D31" s="8"/>
      <c r="E31" s="8"/>
      <c r="G31" s="8"/>
      <c r="H31" s="9"/>
      <c r="I31" s="3"/>
      <c r="J31" s="9"/>
    </row>
    <row r="32" spans="1:10" x14ac:dyDescent="0.25">
      <c r="A32" s="13"/>
      <c r="B32" s="9"/>
      <c r="C32" s="9"/>
      <c r="D32" s="8"/>
      <c r="E32" s="8"/>
      <c r="F32" s="8"/>
      <c r="G32" s="8"/>
      <c r="H32" s="9"/>
      <c r="I32" s="3"/>
      <c r="J32" s="9"/>
    </row>
    <row r="33" spans="1:16" x14ac:dyDescent="0.25">
      <c r="B33" s="9"/>
      <c r="C33" s="9"/>
      <c r="D33" s="8"/>
      <c r="H33" s="9"/>
      <c r="I33" s="3"/>
      <c r="J33" s="9"/>
    </row>
    <row r="34" spans="1:16" x14ac:dyDescent="0.25">
      <c r="A34" s="13"/>
      <c r="B34" s="9"/>
      <c r="C34" s="9"/>
      <c r="D34" s="8"/>
      <c r="H34" s="9"/>
      <c r="I34" s="3"/>
      <c r="J34" s="9"/>
    </row>
    <row r="35" spans="1:16" x14ac:dyDescent="0.25">
      <c r="A35" s="13"/>
      <c r="B35" s="9"/>
      <c r="C35" s="9"/>
      <c r="D35" s="8"/>
      <c r="H35" s="9"/>
      <c r="I35" s="3"/>
      <c r="J35" s="9"/>
      <c r="K35">
        <v>20</v>
      </c>
      <c r="L35">
        <v>29</v>
      </c>
      <c r="M35">
        <f>+K35*60+L35</f>
        <v>1229</v>
      </c>
      <c r="N35">
        <f>60*60</f>
        <v>3600</v>
      </c>
      <c r="O35">
        <v>16</v>
      </c>
      <c r="P35">
        <f>+N35/M35*O35</f>
        <v>46.867371847030107</v>
      </c>
    </row>
    <row r="36" spans="1:16" x14ac:dyDescent="0.25">
      <c r="A36" s="13"/>
      <c r="B36" s="9"/>
      <c r="C36" s="9"/>
      <c r="D36" s="8"/>
      <c r="H36" s="9"/>
      <c r="I36" s="3"/>
      <c r="J36" s="9"/>
    </row>
    <row r="37" spans="1:16" x14ac:dyDescent="0.25">
      <c r="I37" s="3"/>
      <c r="J37" s="9"/>
      <c r="K37">
        <v>27</v>
      </c>
      <c r="L37">
        <v>15</v>
      </c>
      <c r="M37">
        <f t="shared" ref="M37" si="4">+K37*60+L37</f>
        <v>1635</v>
      </c>
      <c r="N37">
        <f t="shared" ref="N37:N40" si="5">60*60</f>
        <v>3600</v>
      </c>
      <c r="O37">
        <v>16</v>
      </c>
      <c r="P37">
        <f>+N37/M37*O37</f>
        <v>35.22935779816514</v>
      </c>
    </row>
    <row r="38" spans="1:16" x14ac:dyDescent="0.25">
      <c r="I38" s="3"/>
      <c r="J38" s="9"/>
      <c r="K38">
        <v>26</v>
      </c>
      <c r="L38">
        <v>11</v>
      </c>
      <c r="M38">
        <f t="shared" ref="M38" si="6">+K38*60+L38</f>
        <v>1571</v>
      </c>
      <c r="N38">
        <f t="shared" si="5"/>
        <v>3600</v>
      </c>
      <c r="O38">
        <v>16</v>
      </c>
      <c r="P38">
        <f>+N38/M38*O38</f>
        <v>36.664544875875237</v>
      </c>
    </row>
    <row r="39" spans="1:16" x14ac:dyDescent="0.25">
      <c r="A39" s="3" t="s">
        <v>18</v>
      </c>
      <c r="I39" s="3"/>
      <c r="J39" s="9"/>
      <c r="K39">
        <v>30</v>
      </c>
      <c r="L39">
        <v>15</v>
      </c>
      <c r="M39">
        <f t="shared" ref="M39" si="7">+K39*60+L39</f>
        <v>1815</v>
      </c>
      <c r="N39">
        <f t="shared" si="5"/>
        <v>3600</v>
      </c>
      <c r="O39">
        <v>16</v>
      </c>
      <c r="P39">
        <f>+N39/M39*O39</f>
        <v>31.735537190082646</v>
      </c>
    </row>
    <row r="40" spans="1:16" x14ac:dyDescent="0.25">
      <c r="I40" s="3"/>
      <c r="J40" s="9"/>
      <c r="K40">
        <v>21</v>
      </c>
      <c r="L40">
        <v>52</v>
      </c>
      <c r="M40">
        <f t="shared" ref="M40" si="8">+K40*60+L40</f>
        <v>1312</v>
      </c>
      <c r="N40">
        <f t="shared" si="5"/>
        <v>3600</v>
      </c>
      <c r="O40">
        <v>16</v>
      </c>
      <c r="P40">
        <f>+N40/M40*O40</f>
        <v>43.902439024390247</v>
      </c>
    </row>
    <row r="41" spans="1:16" x14ac:dyDescent="0.25">
      <c r="I41" s="3"/>
      <c r="J41" s="9"/>
    </row>
    <row r="42" spans="1:16" x14ac:dyDescent="0.25">
      <c r="I42" s="3"/>
      <c r="J42" s="9"/>
    </row>
    <row r="43" spans="1:16" x14ac:dyDescent="0.25">
      <c r="I43" s="3"/>
      <c r="J43" s="9"/>
    </row>
    <row r="44" spans="1:16" x14ac:dyDescent="0.25">
      <c r="I44" s="3"/>
      <c r="J44" s="9"/>
    </row>
    <row r="45" spans="1:16" x14ac:dyDescent="0.25">
      <c r="I45" s="3"/>
      <c r="J45" s="9"/>
    </row>
    <row r="46" spans="1:16" x14ac:dyDescent="0.25">
      <c r="I46" s="3"/>
      <c r="J46" s="9"/>
    </row>
    <row r="47" spans="1:16" x14ac:dyDescent="0.25">
      <c r="I47" s="3"/>
      <c r="J47" s="9"/>
    </row>
    <row r="48" spans="1:16" x14ac:dyDescent="0.25">
      <c r="I48" s="3"/>
      <c r="J48" s="9"/>
    </row>
    <row r="49" spans="9:10" x14ac:dyDescent="0.25">
      <c r="I49" s="3"/>
      <c r="J49" s="9"/>
    </row>
    <row r="50" spans="9:10" x14ac:dyDescent="0.25">
      <c r="I50" s="3"/>
      <c r="J50" s="9"/>
    </row>
    <row r="51" spans="9:10" x14ac:dyDescent="0.25">
      <c r="I51" s="3"/>
      <c r="J51" s="9"/>
    </row>
    <row r="52" spans="9:10" x14ac:dyDescent="0.25">
      <c r="I52" s="3"/>
      <c r="J52" s="9"/>
    </row>
    <row r="53" spans="9:10" x14ac:dyDescent="0.25">
      <c r="J53" s="9"/>
    </row>
    <row r="54" spans="9:10" x14ac:dyDescent="0.25">
      <c r="I54" s="3"/>
      <c r="J54" s="9"/>
    </row>
    <row r="55" spans="9:10" x14ac:dyDescent="0.25">
      <c r="J55" s="9"/>
    </row>
    <row r="56" spans="9:10" x14ac:dyDescent="0.25">
      <c r="J56" s="9"/>
    </row>
    <row r="57" spans="9:10" x14ac:dyDescent="0.25">
      <c r="J57" s="9"/>
    </row>
    <row r="58" spans="9:10" x14ac:dyDescent="0.25">
      <c r="J58" s="9"/>
    </row>
    <row r="59" spans="9:10" x14ac:dyDescent="0.25">
      <c r="J59" s="9"/>
    </row>
    <row r="60" spans="9:10" x14ac:dyDescent="0.25">
      <c r="J60" s="9"/>
    </row>
    <row r="61" spans="9:10" x14ac:dyDescent="0.25">
      <c r="J61" s="9"/>
    </row>
    <row r="70" spans="10:10" x14ac:dyDescent="0.25">
      <c r="J70" s="5"/>
    </row>
  </sheetData>
  <sortState ref="A3:H24">
    <sortCondition descending="1" ref="G3:G24"/>
  </sortState>
  <printOptions gridLines="1"/>
  <pageMargins left="0.70866141732283472" right="0.70866141732283472" top="0.74803149606299213" bottom="0.74803149606299213" header="0.31496062992125984" footer="0.31496062992125984"/>
  <pageSetup scale="83" orientation="landscape" r:id="rId1"/>
  <headerFooter>
    <oddHeader>&amp;L13/03/2013
&amp;C&amp;20Brian Whiteway 2-up TT Series 2013&amp;RHopelands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tabSelected="1" zoomScaleNormal="100" workbookViewId="0">
      <selection activeCell="P35" sqref="P35"/>
    </sheetView>
  </sheetViews>
  <sheetFormatPr defaultRowHeight="15" outlineLevelRow="1" x14ac:dyDescent="0.25"/>
  <cols>
    <col min="1" max="1" width="40" style="23" customWidth="1"/>
    <col min="2" max="2" width="11.42578125" style="35" customWidth="1"/>
    <col min="3" max="3" width="12" style="66" customWidth="1"/>
    <col min="4" max="4" width="9.7109375" style="66" bestFit="1" customWidth="1"/>
    <col min="5" max="6" width="10.7109375" style="66" bestFit="1" customWidth="1"/>
    <col min="7" max="8" width="10.7109375" style="23" bestFit="1" customWidth="1"/>
    <col min="9" max="9" width="11.28515625" style="23" customWidth="1"/>
    <col min="10" max="10" width="11.42578125" style="23" customWidth="1"/>
    <col min="11" max="11" width="11" style="23" customWidth="1"/>
    <col min="12" max="12" width="11.140625" style="23" customWidth="1"/>
    <col min="13" max="13" width="10.7109375" style="23" bestFit="1" customWidth="1"/>
    <col min="14" max="14" width="10.7109375" style="66" bestFit="1" customWidth="1"/>
    <col min="15" max="15" width="15" style="35" customWidth="1"/>
    <col min="16" max="16" width="12.28515625" style="23" customWidth="1"/>
    <col min="17" max="17" width="10.42578125" style="23" customWidth="1"/>
    <col min="18" max="18" width="10.85546875" style="23" customWidth="1"/>
    <col min="19" max="16384" width="9.140625" style="23"/>
  </cols>
  <sheetData>
    <row r="1" spans="1:20" s="78" customFormat="1" x14ac:dyDescent="0.25">
      <c r="A1" s="78" t="s">
        <v>0</v>
      </c>
      <c r="B1" s="34" t="s">
        <v>148</v>
      </c>
      <c r="C1" s="78" t="s">
        <v>38</v>
      </c>
      <c r="D1" s="78" t="s">
        <v>7</v>
      </c>
      <c r="E1" s="78" t="s">
        <v>8</v>
      </c>
      <c r="F1" s="78" t="s">
        <v>9</v>
      </c>
      <c r="G1" s="78" t="s">
        <v>10</v>
      </c>
      <c r="H1" s="66" t="s">
        <v>11</v>
      </c>
      <c r="I1" s="78" t="s">
        <v>12</v>
      </c>
      <c r="J1" s="78" t="s">
        <v>13</v>
      </c>
      <c r="K1" s="78" t="s">
        <v>14</v>
      </c>
      <c r="O1" s="34"/>
    </row>
    <row r="2" spans="1:20" x14ac:dyDescent="0.25">
      <c r="A2" s="33" t="s">
        <v>45</v>
      </c>
      <c r="B2" s="34"/>
      <c r="C2" s="78"/>
      <c r="D2" s="31">
        <v>41647</v>
      </c>
      <c r="E2" s="31">
        <f>+D2+7</f>
        <v>41654</v>
      </c>
      <c r="F2" s="31">
        <f t="shared" ref="F2:K2" si="0">+E2+7</f>
        <v>41661</v>
      </c>
      <c r="G2" s="31">
        <f t="shared" si="0"/>
        <v>41668</v>
      </c>
      <c r="H2" s="31">
        <f t="shared" si="0"/>
        <v>41675</v>
      </c>
      <c r="I2" s="31">
        <f t="shared" si="0"/>
        <v>41682</v>
      </c>
      <c r="J2" s="31">
        <f t="shared" si="0"/>
        <v>41689</v>
      </c>
      <c r="K2" s="31">
        <f t="shared" si="0"/>
        <v>41696</v>
      </c>
      <c r="L2" s="31"/>
      <c r="M2" s="31"/>
      <c r="N2" s="32"/>
      <c r="P2" s="32"/>
      <c r="Q2" s="32"/>
      <c r="R2" s="32"/>
      <c r="S2" s="32"/>
      <c r="T2" s="32"/>
    </row>
    <row r="3" spans="1:20" s="78" customFormat="1" ht="16.5" customHeight="1" x14ac:dyDescent="0.25">
      <c r="A3" s="23" t="s">
        <v>159</v>
      </c>
      <c r="B3" s="35">
        <v>1.486111111111111E-2</v>
      </c>
      <c r="C3" s="94">
        <f t="shared" ref="C3:C12" si="1">SUM(D3:M3)</f>
        <v>89</v>
      </c>
      <c r="D3" s="67">
        <v>9</v>
      </c>
      <c r="E3" s="67">
        <v>13</v>
      </c>
      <c r="F3" s="67">
        <v>12</v>
      </c>
      <c r="G3" s="67">
        <v>10</v>
      </c>
      <c r="H3" s="67">
        <v>10</v>
      </c>
      <c r="I3" s="67">
        <v>10</v>
      </c>
      <c r="J3" s="67">
        <v>13</v>
      </c>
      <c r="K3" s="67">
        <v>12</v>
      </c>
      <c r="L3" s="67"/>
      <c r="M3" s="67"/>
      <c r="N3" s="66"/>
      <c r="O3" s="72"/>
      <c r="P3" s="95"/>
    </row>
    <row r="4" spans="1:20" s="78" customFormat="1" x14ac:dyDescent="0.25">
      <c r="A4" s="23" t="s">
        <v>157</v>
      </c>
      <c r="B4" s="35">
        <v>1.503472222222222E-2</v>
      </c>
      <c r="C4" s="94">
        <f t="shared" si="1"/>
        <v>54</v>
      </c>
      <c r="D4" s="67">
        <v>13</v>
      </c>
      <c r="E4" s="67">
        <v>4</v>
      </c>
      <c r="F4" s="67"/>
      <c r="G4" s="67">
        <v>12</v>
      </c>
      <c r="H4" s="66">
        <v>13</v>
      </c>
      <c r="I4" s="66">
        <v>12</v>
      </c>
      <c r="J4" s="66"/>
      <c r="K4" s="66"/>
      <c r="L4" s="66"/>
      <c r="O4" s="72"/>
      <c r="P4" s="95"/>
    </row>
    <row r="5" spans="1:20" x14ac:dyDescent="0.25">
      <c r="A5" s="99" t="s">
        <v>177</v>
      </c>
      <c r="B5" s="35">
        <v>1.6400462962962964E-2</v>
      </c>
      <c r="C5" s="94">
        <f t="shared" si="1"/>
        <v>56</v>
      </c>
      <c r="D5" s="67"/>
      <c r="E5" s="67">
        <v>5</v>
      </c>
      <c r="F5" s="67">
        <v>11</v>
      </c>
      <c r="G5" s="67">
        <v>11</v>
      </c>
      <c r="H5" s="67"/>
      <c r="I5" s="67">
        <v>10</v>
      </c>
      <c r="J5" s="67">
        <v>10</v>
      </c>
      <c r="K5" s="67">
        <v>9</v>
      </c>
      <c r="L5" s="67"/>
      <c r="M5" s="67"/>
      <c r="O5" s="72"/>
      <c r="P5" s="95"/>
      <c r="Q5" s="78"/>
      <c r="R5" s="78"/>
      <c r="S5" s="78"/>
      <c r="T5" s="78"/>
    </row>
    <row r="6" spans="1:20" s="78" customFormat="1" x14ac:dyDescent="0.25">
      <c r="A6" s="23" t="s">
        <v>151</v>
      </c>
      <c r="B6" s="35">
        <v>1.6747685185185185E-2</v>
      </c>
      <c r="C6" s="94">
        <f t="shared" si="1"/>
        <v>49</v>
      </c>
      <c r="D6" s="67">
        <v>8</v>
      </c>
      <c r="E6" s="67">
        <v>9</v>
      </c>
      <c r="F6" s="67">
        <v>10</v>
      </c>
      <c r="G6" s="67"/>
      <c r="H6" s="67">
        <v>9</v>
      </c>
      <c r="I6" s="67">
        <v>6</v>
      </c>
      <c r="J6" s="67"/>
      <c r="K6" s="67">
        <v>7</v>
      </c>
      <c r="L6" s="67"/>
      <c r="M6" s="67"/>
      <c r="N6" s="66"/>
      <c r="O6" s="72"/>
      <c r="P6" s="95"/>
    </row>
    <row r="7" spans="1:20" s="78" customFormat="1" x14ac:dyDescent="0.25">
      <c r="A7" s="23" t="s">
        <v>158</v>
      </c>
      <c r="B7" s="35">
        <v>1.5636574074074074E-2</v>
      </c>
      <c r="C7" s="94">
        <f t="shared" si="1"/>
        <v>50</v>
      </c>
      <c r="D7" s="67">
        <v>10</v>
      </c>
      <c r="E7" s="67">
        <v>10</v>
      </c>
      <c r="F7" s="67"/>
      <c r="G7" s="67"/>
      <c r="H7" s="67">
        <v>7</v>
      </c>
      <c r="I7" s="67">
        <v>6</v>
      </c>
      <c r="J7" s="67">
        <v>9</v>
      </c>
      <c r="K7" s="67">
        <v>8</v>
      </c>
      <c r="L7" s="67"/>
      <c r="M7" s="67"/>
      <c r="O7" s="72"/>
      <c r="P7" s="95"/>
      <c r="Q7" s="23"/>
      <c r="R7" s="23"/>
      <c r="S7" s="23"/>
      <c r="T7" s="23"/>
    </row>
    <row r="8" spans="1:20" s="78" customFormat="1" x14ac:dyDescent="0.25">
      <c r="A8" s="102" t="s">
        <v>196</v>
      </c>
      <c r="B8" s="35">
        <v>1.7812499999999998E-2</v>
      </c>
      <c r="C8" s="94">
        <f t="shared" si="1"/>
        <v>25</v>
      </c>
      <c r="D8" s="67"/>
      <c r="E8" s="67"/>
      <c r="F8" s="67"/>
      <c r="G8" s="67"/>
      <c r="H8" s="67">
        <v>7</v>
      </c>
      <c r="I8" s="67"/>
      <c r="J8" s="67">
        <v>8</v>
      </c>
      <c r="K8" s="67">
        <v>10</v>
      </c>
      <c r="L8" s="67"/>
      <c r="M8" s="67"/>
      <c r="N8" s="66"/>
      <c r="O8" s="72"/>
      <c r="P8" s="95"/>
    </row>
    <row r="9" spans="1:20" s="78" customFormat="1" x14ac:dyDescent="0.25">
      <c r="A9" s="99" t="s">
        <v>172</v>
      </c>
      <c r="B9" s="35">
        <v>1.5891203703703703E-2</v>
      </c>
      <c r="C9" s="94">
        <f t="shared" si="1"/>
        <v>8</v>
      </c>
      <c r="D9" s="67"/>
      <c r="E9" s="67">
        <v>8</v>
      </c>
      <c r="F9" s="67"/>
      <c r="G9" s="67"/>
      <c r="H9" s="67"/>
      <c r="I9" s="67"/>
      <c r="J9" s="67"/>
      <c r="K9" s="67"/>
      <c r="L9" s="67"/>
      <c r="M9" s="67"/>
      <c r="O9" s="72"/>
      <c r="P9" s="95"/>
    </row>
    <row r="10" spans="1:20" s="78" customFormat="1" x14ac:dyDescent="0.25">
      <c r="A10" s="102" t="s">
        <v>198</v>
      </c>
      <c r="B10" s="35">
        <v>5.9722222222222225E-2</v>
      </c>
      <c r="C10" s="94">
        <f t="shared" si="1"/>
        <v>7</v>
      </c>
      <c r="D10" s="67"/>
      <c r="E10" s="67"/>
      <c r="F10" s="67"/>
      <c r="G10" s="67"/>
      <c r="H10" s="67"/>
      <c r="I10" s="67">
        <v>7</v>
      </c>
      <c r="J10" s="67"/>
      <c r="K10" s="67"/>
      <c r="L10" s="67"/>
      <c r="M10" s="67"/>
      <c r="N10" s="66"/>
      <c r="O10" s="72"/>
      <c r="P10" s="95"/>
    </row>
    <row r="11" spans="1:20" s="78" customFormat="1" x14ac:dyDescent="0.25">
      <c r="A11" s="23" t="s">
        <v>168</v>
      </c>
      <c r="B11" s="35">
        <v>1.9224537037037037E-2</v>
      </c>
      <c r="C11" s="94">
        <f t="shared" si="1"/>
        <v>6</v>
      </c>
      <c r="D11" s="67">
        <v>6</v>
      </c>
      <c r="E11" s="67"/>
      <c r="F11" s="67"/>
      <c r="G11" s="67"/>
      <c r="H11" s="67"/>
      <c r="I11" s="67"/>
      <c r="J11" s="67"/>
      <c r="K11" s="67"/>
      <c r="L11" s="67"/>
      <c r="M11" s="67"/>
      <c r="N11" s="66"/>
      <c r="O11" s="72"/>
      <c r="P11" s="95"/>
    </row>
    <row r="12" spans="1:20" s="78" customFormat="1" x14ac:dyDescent="0.25">
      <c r="A12" s="102" t="s">
        <v>173</v>
      </c>
      <c r="B12" s="35">
        <v>1.6018518518518519E-2</v>
      </c>
      <c r="C12" s="94">
        <f t="shared" si="1"/>
        <v>6</v>
      </c>
      <c r="D12" s="67"/>
      <c r="E12" s="67">
        <v>6</v>
      </c>
      <c r="F12" s="67"/>
      <c r="G12" s="67"/>
      <c r="H12" s="67"/>
      <c r="I12" s="67"/>
      <c r="J12" s="67"/>
      <c r="K12" s="67"/>
      <c r="L12" s="67"/>
      <c r="M12" s="67"/>
      <c r="N12" s="66"/>
      <c r="O12" s="72"/>
      <c r="P12" s="95"/>
    </row>
    <row r="13" spans="1:20" s="78" customFormat="1" x14ac:dyDescent="0.25">
      <c r="A13" s="102"/>
      <c r="B13" s="35"/>
      <c r="C13" s="94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6"/>
      <c r="O13" s="72"/>
      <c r="P13" s="95"/>
    </row>
    <row r="14" spans="1:20" s="78" customFormat="1" hidden="1" outlineLevel="1" x14ac:dyDescent="0.25">
      <c r="A14" s="99"/>
      <c r="B14" s="35"/>
      <c r="C14" s="94">
        <f t="shared" ref="C14:C22" si="2">SUM(D14:M14)</f>
        <v>0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6"/>
      <c r="O14" s="72"/>
      <c r="P14" s="95"/>
    </row>
    <row r="15" spans="1:20" hidden="1" outlineLevel="1" x14ac:dyDescent="0.25">
      <c r="A15" s="99"/>
      <c r="C15" s="94">
        <f t="shared" si="2"/>
        <v>0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O15" s="72"/>
      <c r="P15" s="95"/>
    </row>
    <row r="16" spans="1:20" hidden="1" outlineLevel="1" x14ac:dyDescent="0.25">
      <c r="A16" s="99"/>
      <c r="C16" s="94">
        <f t="shared" si="2"/>
        <v>0</v>
      </c>
      <c r="E16" s="67"/>
      <c r="F16" s="67"/>
      <c r="G16" s="67"/>
      <c r="H16" s="67"/>
      <c r="I16" s="67"/>
      <c r="J16" s="67"/>
      <c r="K16" s="67"/>
      <c r="L16" s="67"/>
      <c r="M16" s="67"/>
      <c r="N16" s="24"/>
      <c r="O16" s="72"/>
      <c r="P16" s="95"/>
    </row>
    <row r="17" spans="1:16" hidden="1" outlineLevel="1" x14ac:dyDescent="0.25">
      <c r="A17" s="102"/>
      <c r="C17" s="94">
        <f t="shared" si="2"/>
        <v>0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24"/>
      <c r="O17" s="72"/>
      <c r="P17" s="95"/>
    </row>
    <row r="18" spans="1:16" hidden="1" outlineLevel="1" x14ac:dyDescent="0.25">
      <c r="A18" s="25"/>
      <c r="C18" s="30">
        <f t="shared" si="2"/>
        <v>0</v>
      </c>
      <c r="G18" s="66"/>
      <c r="H18" s="68"/>
      <c r="I18" s="67"/>
      <c r="J18" s="67"/>
      <c r="K18" s="67"/>
      <c r="L18" s="67"/>
      <c r="M18" s="67"/>
      <c r="O18" s="72"/>
      <c r="P18" s="95"/>
    </row>
    <row r="19" spans="1:16" hidden="1" outlineLevel="1" x14ac:dyDescent="0.25">
      <c r="A19" s="102"/>
      <c r="C19" s="94">
        <f t="shared" si="2"/>
        <v>0</v>
      </c>
      <c r="D19" s="67"/>
      <c r="E19" s="67"/>
      <c r="F19" s="67"/>
      <c r="G19" s="67"/>
      <c r="H19" s="67"/>
      <c r="I19" s="67"/>
      <c r="J19" s="67"/>
      <c r="K19" s="67"/>
      <c r="L19" s="67"/>
      <c r="M19" s="67"/>
      <c r="O19" s="72"/>
      <c r="P19" s="95"/>
    </row>
    <row r="20" spans="1:16" hidden="1" outlineLevel="1" x14ac:dyDescent="0.25">
      <c r="A20" s="102"/>
      <c r="C20" s="94">
        <f t="shared" si="2"/>
        <v>0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24"/>
      <c r="O20" s="72"/>
      <c r="P20" s="95"/>
    </row>
    <row r="21" spans="1:16" hidden="1" outlineLevel="1" x14ac:dyDescent="0.25">
      <c r="A21" s="99"/>
      <c r="C21" s="94">
        <f t="shared" si="2"/>
        <v>0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O21" s="72"/>
      <c r="P21" s="95"/>
    </row>
    <row r="22" spans="1:16" hidden="1" outlineLevel="1" x14ac:dyDescent="0.25">
      <c r="A22" s="102"/>
      <c r="C22" s="94">
        <f t="shared" si="2"/>
        <v>0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O22" s="72"/>
      <c r="P22" s="95"/>
    </row>
    <row r="23" spans="1:16" hidden="1" outlineLevel="1" x14ac:dyDescent="0.25"/>
    <row r="24" spans="1:16" collapsed="1" x14ac:dyDescent="0.25">
      <c r="A24" s="33" t="s">
        <v>46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O24" s="72"/>
      <c r="P24" s="95"/>
    </row>
    <row r="25" spans="1:16" ht="15" customHeight="1" x14ac:dyDescent="0.25">
      <c r="A25" s="23" t="s">
        <v>50</v>
      </c>
      <c r="B25" s="103">
        <v>1.5335648148148147E-2</v>
      </c>
      <c r="C25" s="30">
        <f>SUM(D25:M25)</f>
        <v>50</v>
      </c>
      <c r="D25" s="68">
        <v>5</v>
      </c>
      <c r="E25" s="68">
        <v>2</v>
      </c>
      <c r="F25" s="68">
        <v>2</v>
      </c>
      <c r="G25" s="68">
        <v>13</v>
      </c>
      <c r="H25" s="67">
        <v>10</v>
      </c>
      <c r="I25" s="96">
        <v>12</v>
      </c>
      <c r="J25" s="67">
        <v>4</v>
      </c>
      <c r="K25" s="67">
        <v>2</v>
      </c>
      <c r="L25" s="78"/>
      <c r="M25" s="66"/>
      <c r="N25" s="78"/>
      <c r="P25" s="95"/>
    </row>
    <row r="26" spans="1:16" x14ac:dyDescent="0.25">
      <c r="A26" s="99" t="s">
        <v>187</v>
      </c>
      <c r="B26" s="35">
        <v>1.8645833333333334E-2</v>
      </c>
      <c r="C26" s="30">
        <f>SUM(D26:M26)</f>
        <v>43</v>
      </c>
      <c r="F26" s="66">
        <v>10</v>
      </c>
      <c r="G26" s="67">
        <v>4</v>
      </c>
      <c r="H26" s="67">
        <v>10</v>
      </c>
      <c r="I26" s="96">
        <v>9</v>
      </c>
      <c r="J26" s="67">
        <v>4</v>
      </c>
      <c r="K26" s="67">
        <v>6</v>
      </c>
      <c r="L26" s="66"/>
      <c r="M26" s="66"/>
      <c r="N26" s="78"/>
      <c r="P26" s="95"/>
    </row>
    <row r="27" spans="1:16" x14ac:dyDescent="0.25">
      <c r="A27" s="23" t="s">
        <v>5</v>
      </c>
      <c r="B27" s="35">
        <v>1.8541666666666668E-2</v>
      </c>
      <c r="C27" s="30">
        <f>SUM(D27:M27)</f>
        <v>43</v>
      </c>
      <c r="D27" s="66">
        <v>6</v>
      </c>
      <c r="E27" s="68">
        <v>5</v>
      </c>
      <c r="G27" s="67">
        <v>5</v>
      </c>
      <c r="H27" s="67"/>
      <c r="I27" s="96">
        <v>7</v>
      </c>
      <c r="J27" s="67">
        <v>10</v>
      </c>
      <c r="K27" s="67">
        <v>10</v>
      </c>
      <c r="L27" s="67"/>
      <c r="M27" s="67"/>
      <c r="N27" s="24"/>
    </row>
    <row r="28" spans="1:16" x14ac:dyDescent="0.25">
      <c r="A28" s="23" t="s">
        <v>152</v>
      </c>
      <c r="B28" s="103">
        <v>1.9988425925925927E-2</v>
      </c>
      <c r="C28" s="30">
        <f>SUM(D28:M28)</f>
        <v>41</v>
      </c>
      <c r="D28" s="68">
        <v>7</v>
      </c>
      <c r="E28" s="68">
        <v>10</v>
      </c>
      <c r="F28" s="68">
        <v>2</v>
      </c>
      <c r="G28" s="68">
        <v>2</v>
      </c>
      <c r="H28" s="67">
        <v>6</v>
      </c>
      <c r="I28" s="96">
        <v>10</v>
      </c>
      <c r="J28" s="67">
        <v>2</v>
      </c>
      <c r="K28" s="67">
        <v>2</v>
      </c>
      <c r="L28" s="67"/>
      <c r="M28" s="67"/>
      <c r="P28" s="95"/>
    </row>
    <row r="29" spans="1:16" x14ac:dyDescent="0.25">
      <c r="A29" s="102" t="s">
        <v>171</v>
      </c>
      <c r="B29" s="103">
        <v>1.7037037037037038E-2</v>
      </c>
      <c r="C29" s="30">
        <f>SUM(D29:M29)</f>
        <v>40</v>
      </c>
      <c r="D29" s="67"/>
      <c r="E29" s="67">
        <v>6</v>
      </c>
      <c r="F29" s="67">
        <v>6</v>
      </c>
      <c r="G29" s="67">
        <v>9</v>
      </c>
      <c r="H29" s="67"/>
      <c r="I29" s="96"/>
      <c r="J29" s="67">
        <v>10</v>
      </c>
      <c r="K29" s="67">
        <v>9</v>
      </c>
      <c r="L29" s="67"/>
      <c r="M29" s="67"/>
    </row>
    <row r="30" spans="1:16" x14ac:dyDescent="0.25">
      <c r="A30" s="99" t="s">
        <v>67</v>
      </c>
      <c r="B30" s="103">
        <v>1.6782407407407409E-2</v>
      </c>
      <c r="C30" s="30">
        <f>SUM(D30:M30)</f>
        <v>31</v>
      </c>
      <c r="D30" s="78"/>
      <c r="E30" s="78">
        <v>3</v>
      </c>
      <c r="F30" s="78">
        <v>5</v>
      </c>
      <c r="G30" s="78">
        <v>2</v>
      </c>
      <c r="H30" s="66">
        <v>6</v>
      </c>
      <c r="I30" s="39">
        <v>8</v>
      </c>
      <c r="J30" s="66">
        <v>7</v>
      </c>
      <c r="K30" s="66"/>
      <c r="L30" s="67"/>
      <c r="M30" s="67"/>
    </row>
    <row r="31" spans="1:16" x14ac:dyDescent="0.25">
      <c r="A31" s="23" t="s">
        <v>150</v>
      </c>
      <c r="B31" s="35">
        <v>1.4872685185185185E-2</v>
      </c>
      <c r="C31" s="30">
        <f>SUM(D31:M31)</f>
        <v>30</v>
      </c>
      <c r="D31" s="69">
        <v>8</v>
      </c>
      <c r="E31" s="68">
        <v>11</v>
      </c>
      <c r="F31" s="68"/>
      <c r="G31" s="68"/>
      <c r="H31" s="67">
        <v>2</v>
      </c>
      <c r="I31" s="96"/>
      <c r="J31" s="67">
        <v>5</v>
      </c>
      <c r="K31" s="67">
        <v>4</v>
      </c>
      <c r="L31" s="67"/>
      <c r="M31" s="67"/>
      <c r="N31" s="78"/>
    </row>
    <row r="32" spans="1:16" x14ac:dyDescent="0.25">
      <c r="A32" s="23" t="s">
        <v>30</v>
      </c>
      <c r="B32" s="103">
        <v>1.6342592592592593E-2</v>
      </c>
      <c r="C32" s="30">
        <f>SUM(D32:M32)</f>
        <v>23</v>
      </c>
      <c r="D32" s="68">
        <v>9</v>
      </c>
      <c r="E32" s="68">
        <v>11</v>
      </c>
      <c r="F32" s="68"/>
      <c r="G32" s="68"/>
      <c r="H32" s="67">
        <v>3</v>
      </c>
      <c r="I32" s="96"/>
      <c r="J32" s="67"/>
      <c r="K32" s="67"/>
      <c r="L32" s="67"/>
      <c r="M32" s="67"/>
      <c r="P32" s="95"/>
    </row>
    <row r="33" spans="1:16" x14ac:dyDescent="0.25">
      <c r="A33" s="23" t="s">
        <v>48</v>
      </c>
      <c r="B33" s="103">
        <v>1.6331018518518519E-2</v>
      </c>
      <c r="C33" s="30">
        <f>SUM(D33:M33)</f>
        <v>23</v>
      </c>
      <c r="D33" s="68">
        <v>8</v>
      </c>
      <c r="E33" s="68"/>
      <c r="F33" s="68"/>
      <c r="G33" s="68"/>
      <c r="H33" s="67">
        <v>9</v>
      </c>
      <c r="I33" s="96"/>
      <c r="J33" s="67">
        <v>6</v>
      </c>
      <c r="K33" s="67"/>
      <c r="L33" s="67"/>
      <c r="M33" s="67"/>
      <c r="P33" s="95"/>
    </row>
    <row r="34" spans="1:16" x14ac:dyDescent="0.25">
      <c r="A34" s="23" t="s">
        <v>65</v>
      </c>
      <c r="B34" s="35">
        <v>1.5046296296296295E-2</v>
      </c>
      <c r="C34" s="30">
        <f>SUM(D34:M34)</f>
        <v>22</v>
      </c>
      <c r="D34" s="69">
        <v>4</v>
      </c>
      <c r="E34" s="69">
        <v>2</v>
      </c>
      <c r="F34" s="69"/>
      <c r="G34" s="68">
        <v>5</v>
      </c>
      <c r="H34" s="67">
        <v>6</v>
      </c>
      <c r="I34" s="96"/>
      <c r="J34" s="67"/>
      <c r="K34" s="67">
        <v>5</v>
      </c>
      <c r="L34" s="67"/>
      <c r="M34" s="67"/>
    </row>
    <row r="35" spans="1:16" x14ac:dyDescent="0.25">
      <c r="A35" s="99" t="s">
        <v>184</v>
      </c>
      <c r="B35" s="103">
        <v>1.6909722222222225E-2</v>
      </c>
      <c r="C35" s="30">
        <f>SUM(D35:M35)</f>
        <v>21</v>
      </c>
      <c r="D35" s="78"/>
      <c r="E35" s="78"/>
      <c r="F35" s="69">
        <v>4</v>
      </c>
      <c r="G35" s="78">
        <v>8</v>
      </c>
      <c r="H35" s="66">
        <v>9</v>
      </c>
      <c r="I35" s="39"/>
      <c r="J35" s="66"/>
      <c r="K35" s="66"/>
      <c r="L35" s="67"/>
      <c r="M35" s="67"/>
    </row>
    <row r="36" spans="1:16" x14ac:dyDescent="0.25">
      <c r="A36" s="23" t="s">
        <v>17</v>
      </c>
      <c r="B36" s="35">
        <v>1.9293981481481485E-2</v>
      </c>
      <c r="C36" s="30">
        <f>SUM(D36:M36)</f>
        <v>17</v>
      </c>
      <c r="D36" s="68">
        <v>3</v>
      </c>
      <c r="E36" s="68">
        <v>7</v>
      </c>
      <c r="F36" s="68">
        <v>3</v>
      </c>
      <c r="G36" s="68"/>
      <c r="H36" s="67"/>
      <c r="I36" s="96"/>
      <c r="J36" s="67"/>
      <c r="K36" s="67">
        <v>4</v>
      </c>
      <c r="L36" s="67"/>
      <c r="M36" s="67"/>
      <c r="N36" s="24"/>
    </row>
    <row r="37" spans="1:16" x14ac:dyDescent="0.25">
      <c r="A37" s="23" t="s">
        <v>161</v>
      </c>
      <c r="B37" s="35">
        <v>1.9432870370370371E-2</v>
      </c>
      <c r="C37" s="30">
        <f>SUM(D37:M37)</f>
        <v>15</v>
      </c>
      <c r="D37" s="66">
        <v>10</v>
      </c>
      <c r="G37" s="67"/>
      <c r="H37" s="67"/>
      <c r="I37" s="96"/>
      <c r="J37" s="67"/>
      <c r="K37" s="67">
        <v>5</v>
      </c>
      <c r="L37" s="67"/>
      <c r="M37" s="67"/>
      <c r="N37" s="78"/>
    </row>
    <row r="38" spans="1:16" x14ac:dyDescent="0.25">
      <c r="A38" s="99" t="s">
        <v>182</v>
      </c>
      <c r="B38" s="35">
        <v>1.5266203703703705E-2</v>
      </c>
      <c r="C38" s="30">
        <f>SUM(D38:M38)</f>
        <v>15</v>
      </c>
      <c r="D38" s="68"/>
      <c r="E38" s="68"/>
      <c r="F38" s="68">
        <v>11</v>
      </c>
      <c r="G38" s="68"/>
      <c r="H38" s="67"/>
      <c r="I38" s="96"/>
      <c r="J38" s="67"/>
      <c r="K38" s="67">
        <v>4</v>
      </c>
      <c r="L38" s="67"/>
      <c r="M38" s="67"/>
    </row>
    <row r="39" spans="1:16" x14ac:dyDescent="0.25">
      <c r="A39" s="99" t="s">
        <v>188</v>
      </c>
      <c r="B39" s="103">
        <v>1.7164351851851851E-2</v>
      </c>
      <c r="C39" s="30">
        <f>SUM(D39:M39)</f>
        <v>15</v>
      </c>
      <c r="D39" s="68"/>
      <c r="E39" s="68"/>
      <c r="F39" s="68"/>
      <c r="G39" s="68">
        <v>7</v>
      </c>
      <c r="H39" s="67"/>
      <c r="I39" s="96"/>
      <c r="J39" s="67">
        <v>8</v>
      </c>
      <c r="K39" s="67"/>
      <c r="L39" s="67"/>
      <c r="M39" s="67"/>
      <c r="P39" s="95"/>
    </row>
    <row r="40" spans="1:16" x14ac:dyDescent="0.25">
      <c r="A40" s="99" t="s">
        <v>181</v>
      </c>
      <c r="B40" s="103">
        <v>1.6527777777777777E-2</v>
      </c>
      <c r="C40" s="30">
        <f>SUM(D40:M40)</f>
        <v>10</v>
      </c>
      <c r="D40" s="68"/>
      <c r="E40" s="68"/>
      <c r="F40" s="68">
        <v>10</v>
      </c>
      <c r="G40" s="68"/>
      <c r="H40" s="67"/>
      <c r="I40" s="96"/>
      <c r="J40" s="67"/>
      <c r="K40" s="67"/>
      <c r="L40" s="67"/>
      <c r="M40" s="67"/>
      <c r="P40" s="95"/>
    </row>
    <row r="41" spans="1:16" x14ac:dyDescent="0.25">
      <c r="A41" s="99" t="s">
        <v>191</v>
      </c>
      <c r="B41" s="103">
        <v>1.6296296296296295E-2</v>
      </c>
      <c r="C41" s="30">
        <f>SUM(D41:M41)</f>
        <v>9</v>
      </c>
      <c r="D41" s="69"/>
      <c r="E41" s="68"/>
      <c r="F41" s="68"/>
      <c r="G41" s="68">
        <v>7</v>
      </c>
      <c r="H41" s="67"/>
      <c r="I41" s="96"/>
      <c r="J41" s="67">
        <v>2</v>
      </c>
      <c r="K41" s="67"/>
      <c r="L41" s="67"/>
      <c r="M41" s="67"/>
      <c r="N41" s="24"/>
    </row>
    <row r="42" spans="1:16" x14ac:dyDescent="0.25">
      <c r="A42" s="99" t="s">
        <v>206</v>
      </c>
      <c r="B42" s="103">
        <v>1.5706018518518518E-2</v>
      </c>
      <c r="C42" s="30">
        <f>SUM(D42:M42)</f>
        <v>9</v>
      </c>
      <c r="D42" s="67"/>
      <c r="E42" s="67"/>
      <c r="F42" s="67"/>
      <c r="G42" s="67"/>
      <c r="H42" s="67"/>
      <c r="I42" s="96"/>
      <c r="J42" s="67">
        <v>2</v>
      </c>
      <c r="K42" s="67">
        <v>7</v>
      </c>
      <c r="L42" s="67"/>
      <c r="M42" s="67"/>
    </row>
    <row r="43" spans="1:16" x14ac:dyDescent="0.25">
      <c r="A43" s="99" t="s">
        <v>183</v>
      </c>
      <c r="B43" s="103">
        <v>1.6122685185185184E-2</v>
      </c>
      <c r="C43" s="30">
        <f>SUM(D43:M43)</f>
        <v>9</v>
      </c>
      <c r="D43" s="68"/>
      <c r="E43" s="68"/>
      <c r="F43" s="68">
        <v>9</v>
      </c>
      <c r="G43" s="68"/>
      <c r="H43" s="67"/>
      <c r="I43" s="96"/>
      <c r="J43" s="67"/>
      <c r="K43" s="67"/>
      <c r="L43" s="67"/>
      <c r="M43" s="67"/>
    </row>
    <row r="44" spans="1:16" x14ac:dyDescent="0.25">
      <c r="A44" s="102" t="s">
        <v>69</v>
      </c>
      <c r="B44" s="103">
        <v>1.8726851851851852E-2</v>
      </c>
      <c r="C44" s="30">
        <f>SUM(D44:M44)</f>
        <v>9</v>
      </c>
      <c r="D44" s="68"/>
      <c r="E44" s="68">
        <v>4</v>
      </c>
      <c r="F44" s="68"/>
      <c r="G44" s="68"/>
      <c r="H44" s="67"/>
      <c r="I44" s="96">
        <v>5</v>
      </c>
      <c r="J44" s="67"/>
      <c r="K44" s="67"/>
      <c r="L44" s="67"/>
      <c r="M44" s="67"/>
    </row>
    <row r="45" spans="1:16" x14ac:dyDescent="0.25">
      <c r="A45" s="99" t="s">
        <v>209</v>
      </c>
      <c r="B45" s="103">
        <v>0.2272800925925926</v>
      </c>
      <c r="C45" s="30">
        <f>SUM(D45:M45)</f>
        <v>8</v>
      </c>
      <c r="D45" s="68"/>
      <c r="E45" s="68"/>
      <c r="F45" s="68"/>
      <c r="G45" s="68"/>
      <c r="H45" s="67"/>
      <c r="I45" s="96"/>
      <c r="J45" s="67"/>
      <c r="K45" s="67">
        <v>8</v>
      </c>
      <c r="L45" s="67"/>
      <c r="M45" s="67"/>
    </row>
    <row r="46" spans="1:16" x14ac:dyDescent="0.25">
      <c r="A46" s="99" t="s">
        <v>205</v>
      </c>
      <c r="B46" s="103">
        <v>1.6064814814814813E-2</v>
      </c>
      <c r="C46" s="30">
        <f>SUM(D46:M46)</f>
        <v>6</v>
      </c>
      <c r="D46" s="69"/>
      <c r="E46" s="68"/>
      <c r="F46" s="68"/>
      <c r="G46" s="68"/>
      <c r="H46" s="67"/>
      <c r="I46" s="96"/>
      <c r="J46" s="67">
        <v>6</v>
      </c>
      <c r="K46" s="67"/>
      <c r="L46" s="67"/>
      <c r="M46" s="67"/>
    </row>
    <row r="47" spans="1:16" x14ac:dyDescent="0.25">
      <c r="A47" s="99" t="s">
        <v>207</v>
      </c>
      <c r="B47" s="103">
        <v>1.6307870370370372E-2</v>
      </c>
      <c r="C47" s="30">
        <f>SUM(D47:M47)</f>
        <v>5</v>
      </c>
      <c r="D47" s="68"/>
      <c r="E47" s="68"/>
      <c r="F47" s="68"/>
      <c r="G47" s="68"/>
      <c r="H47" s="67"/>
      <c r="I47" s="96"/>
      <c r="J47" s="67">
        <v>3</v>
      </c>
      <c r="K47" s="67">
        <v>2</v>
      </c>
      <c r="M47" s="67"/>
    </row>
    <row r="48" spans="1:16" x14ac:dyDescent="0.25">
      <c r="A48" s="102" t="s">
        <v>197</v>
      </c>
      <c r="B48" s="103">
        <v>1.7592592592592594E-2</v>
      </c>
      <c r="C48" s="30">
        <f>SUM(D48:M48)</f>
        <v>2</v>
      </c>
      <c r="D48" s="68"/>
      <c r="E48" s="68"/>
      <c r="F48" s="68"/>
      <c r="G48" s="68"/>
      <c r="H48" s="67">
        <v>2</v>
      </c>
      <c r="I48" s="96"/>
      <c r="J48" s="67"/>
      <c r="K48" s="67"/>
      <c r="L48" s="67"/>
      <c r="M48" s="67"/>
    </row>
    <row r="49" spans="1:16" x14ac:dyDescent="0.25">
      <c r="A49" s="99" t="s">
        <v>208</v>
      </c>
      <c r="B49" s="103">
        <v>1.6620370370370372E-2</v>
      </c>
      <c r="C49" s="30">
        <f>SUM(D49:M49)</f>
        <v>2</v>
      </c>
      <c r="D49" s="68"/>
      <c r="E49" s="68"/>
      <c r="F49" s="68"/>
      <c r="G49" s="68"/>
      <c r="H49" s="67"/>
      <c r="I49" s="96"/>
      <c r="J49" s="67">
        <v>2</v>
      </c>
      <c r="K49" s="67"/>
      <c r="L49" s="67"/>
      <c r="P49" s="95"/>
    </row>
    <row r="50" spans="1:16" x14ac:dyDescent="0.25">
      <c r="A50" s="99" t="s">
        <v>204</v>
      </c>
      <c r="B50" s="103">
        <v>1.6620370370370372E-2</v>
      </c>
      <c r="C50" s="30">
        <f>SUM(D50:M50)</f>
        <v>2</v>
      </c>
      <c r="D50" s="78"/>
      <c r="E50" s="78"/>
      <c r="F50" s="78"/>
      <c r="G50" s="78"/>
      <c r="H50" s="66"/>
      <c r="I50" s="39"/>
      <c r="J50" s="78">
        <v>2</v>
      </c>
      <c r="K50" s="78"/>
      <c r="L50" s="67"/>
      <c r="M50" s="67"/>
    </row>
    <row r="51" spans="1:16" x14ac:dyDescent="0.25">
      <c r="A51" s="23" t="s">
        <v>163</v>
      </c>
      <c r="B51" s="103">
        <v>1.8368055555555554E-2</v>
      </c>
      <c r="C51" s="30">
        <f>SUM(D51:M51)</f>
        <v>2</v>
      </c>
      <c r="D51" s="68">
        <v>2</v>
      </c>
      <c r="E51" s="68"/>
      <c r="F51" s="68"/>
      <c r="G51" s="68"/>
      <c r="H51" s="67"/>
      <c r="I51" s="96"/>
      <c r="J51" s="67"/>
      <c r="K51" s="67"/>
      <c r="L51" s="67"/>
      <c r="M51" s="67"/>
      <c r="P51" s="95"/>
    </row>
    <row r="52" spans="1:16" x14ac:dyDescent="0.25">
      <c r="A52" s="99" t="s">
        <v>210</v>
      </c>
      <c r="B52" s="103">
        <v>5.9062499999999997E-2</v>
      </c>
      <c r="C52" s="30">
        <f>SUM(D52:M52)</f>
        <v>2</v>
      </c>
      <c r="G52" s="67"/>
      <c r="H52" s="67"/>
      <c r="I52" s="96"/>
      <c r="J52" s="67"/>
      <c r="K52" s="67">
        <v>2</v>
      </c>
      <c r="L52" s="67"/>
      <c r="M52" s="67"/>
      <c r="N52" s="78"/>
    </row>
    <row r="53" spans="1:16" x14ac:dyDescent="0.25">
      <c r="A53" s="99" t="s">
        <v>211</v>
      </c>
      <c r="B53" s="103">
        <v>0.10187499999999999</v>
      </c>
      <c r="C53" s="30">
        <f>SUM(D53:M53)</f>
        <v>2</v>
      </c>
      <c r="G53" s="67"/>
      <c r="H53" s="67"/>
      <c r="I53" s="96"/>
      <c r="J53" s="67"/>
      <c r="K53" s="67">
        <v>2</v>
      </c>
      <c r="L53" s="67"/>
      <c r="M53" s="67"/>
      <c r="N53" s="24"/>
    </row>
    <row r="54" spans="1:16" x14ac:dyDescent="0.25">
      <c r="A54" s="99" t="s">
        <v>52</v>
      </c>
      <c r="B54" s="103">
        <v>0.14747685185185186</v>
      </c>
      <c r="C54" s="30">
        <f>SUM(D54:M54)</f>
        <v>2</v>
      </c>
      <c r="D54" s="78"/>
      <c r="E54" s="78"/>
      <c r="F54" s="78"/>
      <c r="G54" s="78"/>
      <c r="H54" s="66"/>
      <c r="I54" s="39"/>
      <c r="J54" s="66"/>
      <c r="K54" s="66">
        <v>2</v>
      </c>
      <c r="L54" s="67"/>
      <c r="M54" s="67"/>
    </row>
    <row r="55" spans="1:16" x14ac:dyDescent="0.25">
      <c r="A55" s="99" t="s">
        <v>212</v>
      </c>
      <c r="B55" s="103">
        <v>0.18505787037037036</v>
      </c>
      <c r="C55" s="30">
        <f>SUM(D55:M55)</f>
        <v>2</v>
      </c>
      <c r="G55" s="67"/>
      <c r="H55" s="67"/>
      <c r="I55" s="96"/>
      <c r="J55" s="67"/>
      <c r="K55" s="67">
        <v>2</v>
      </c>
      <c r="L55" s="66"/>
      <c r="M55" s="66"/>
      <c r="N55" s="78"/>
      <c r="P55" s="95"/>
    </row>
    <row r="56" spans="1:16" x14ac:dyDescent="0.25">
      <c r="A56" s="99"/>
      <c r="C56" s="30">
        <f t="shared" ref="C51:C56" si="3">SUM(D56:M56)</f>
        <v>0</v>
      </c>
      <c r="D56" s="68"/>
      <c r="E56" s="68"/>
      <c r="F56" s="68"/>
      <c r="G56" s="68"/>
      <c r="H56" s="67"/>
      <c r="I56" s="67"/>
      <c r="J56" s="67"/>
      <c r="K56" s="67"/>
      <c r="L56" s="67"/>
      <c r="M56" s="67"/>
      <c r="N56" s="24"/>
    </row>
    <row r="57" spans="1:16" x14ac:dyDescent="0.25">
      <c r="A57" s="33" t="s">
        <v>153</v>
      </c>
      <c r="C57" s="30"/>
      <c r="D57" s="69"/>
      <c r="E57" s="68"/>
      <c r="F57" s="68"/>
      <c r="G57" s="68"/>
      <c r="H57" s="67"/>
      <c r="I57" s="67"/>
      <c r="J57" s="67"/>
      <c r="K57" s="67"/>
      <c r="L57" s="67"/>
      <c r="M57" s="67"/>
    </row>
    <row r="58" spans="1:16" ht="15" customHeight="1" x14ac:dyDescent="0.25">
      <c r="A58" s="25" t="s">
        <v>169</v>
      </c>
      <c r="B58" s="35">
        <v>1.4664351851851852E-2</v>
      </c>
      <c r="C58" s="30"/>
      <c r="D58" s="68"/>
      <c r="E58" s="68"/>
      <c r="F58" s="68"/>
      <c r="G58" s="68"/>
      <c r="H58" s="67"/>
      <c r="I58" s="67"/>
      <c r="J58" s="67"/>
      <c r="K58" s="67"/>
      <c r="L58" s="67"/>
      <c r="M58" s="67"/>
    </row>
    <row r="59" spans="1:16" x14ac:dyDescent="0.25">
      <c r="A59" s="25" t="s">
        <v>174</v>
      </c>
      <c r="B59" s="35">
        <v>1.4548611111111111E-2</v>
      </c>
      <c r="C59" s="30"/>
      <c r="G59" s="67"/>
      <c r="H59" s="67"/>
      <c r="I59" s="67"/>
      <c r="J59" s="67"/>
      <c r="K59" s="67"/>
      <c r="L59" s="67"/>
      <c r="M59" s="67"/>
    </row>
    <row r="60" spans="1:16" x14ac:dyDescent="0.25">
      <c r="A60" s="23" t="s">
        <v>175</v>
      </c>
      <c r="B60" s="35">
        <v>1.7534722222222222E-2</v>
      </c>
      <c r="C60" s="30"/>
      <c r="L60" s="67"/>
      <c r="M60" s="67"/>
    </row>
    <row r="61" spans="1:16" x14ac:dyDescent="0.25">
      <c r="C61" s="30"/>
      <c r="D61" s="67"/>
      <c r="E61" s="67"/>
      <c r="F61" s="67"/>
      <c r="G61" s="67"/>
      <c r="H61" s="67"/>
      <c r="I61" s="67"/>
      <c r="J61" s="67"/>
      <c r="K61" s="67"/>
      <c r="L61" s="67"/>
      <c r="M61" s="67"/>
    </row>
    <row r="62" spans="1:16" x14ac:dyDescent="0.25"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</row>
    <row r="63" spans="1:16" x14ac:dyDescent="0.25">
      <c r="A63" s="25" t="s">
        <v>29</v>
      </c>
      <c r="C63" s="67"/>
    </row>
    <row r="64" spans="1:16" x14ac:dyDescent="0.25">
      <c r="C64" s="67"/>
    </row>
    <row r="65" spans="1:13" x14ac:dyDescent="0.25">
      <c r="B65" s="35" t="s">
        <v>40</v>
      </c>
      <c r="C65" s="67" t="s">
        <v>39</v>
      </c>
    </row>
    <row r="66" spans="1:13" x14ac:dyDescent="0.25">
      <c r="B66" s="97"/>
      <c r="C66" s="98"/>
      <c r="G66" s="66"/>
      <c r="H66" s="66"/>
      <c r="I66" s="66"/>
      <c r="J66" s="66"/>
      <c r="K66" s="66"/>
      <c r="L66" s="66"/>
      <c r="M66" s="66"/>
    </row>
    <row r="67" spans="1:13" x14ac:dyDescent="0.25">
      <c r="C67" s="67"/>
    </row>
    <row r="68" spans="1:13" x14ac:dyDescent="0.25">
      <c r="A68" s="59" t="s">
        <v>32</v>
      </c>
      <c r="C68" s="67"/>
    </row>
    <row r="69" spans="1:13" x14ac:dyDescent="0.25">
      <c r="A69" s="23" t="s">
        <v>162</v>
      </c>
      <c r="B69" s="103">
        <v>1.6319444444444445E-2</v>
      </c>
      <c r="C69" s="67"/>
    </row>
    <row r="70" spans="1:13" x14ac:dyDescent="0.25">
      <c r="A70" s="23" t="s">
        <v>164</v>
      </c>
      <c r="B70" s="103">
        <v>1.9351851851851853E-2</v>
      </c>
    </row>
    <row r="71" spans="1:13" x14ac:dyDescent="0.25">
      <c r="A71" s="25" t="s">
        <v>176</v>
      </c>
      <c r="B71" s="103">
        <v>2.2361111111111113E-2</v>
      </c>
      <c r="C71" s="67"/>
      <c r="D71" s="67"/>
      <c r="E71" s="67"/>
      <c r="F71" s="67"/>
    </row>
    <row r="72" spans="1:13" x14ac:dyDescent="0.25">
      <c r="A72" s="25" t="s">
        <v>185</v>
      </c>
      <c r="B72" s="103">
        <v>1.3993055555555555E-2</v>
      </c>
    </row>
    <row r="73" spans="1:13" x14ac:dyDescent="0.25">
      <c r="A73" s="99" t="s">
        <v>186</v>
      </c>
      <c r="B73" s="103">
        <v>1.9039351851851852E-2</v>
      </c>
      <c r="C73" s="67"/>
      <c r="D73" s="67"/>
      <c r="E73" s="67"/>
      <c r="F73" s="67"/>
    </row>
    <row r="74" spans="1:13" x14ac:dyDescent="0.25">
      <c r="A74" s="23" t="s">
        <v>190</v>
      </c>
      <c r="B74" s="103">
        <v>1.8749999999999999E-2</v>
      </c>
    </row>
    <row r="75" spans="1:13" x14ac:dyDescent="0.25">
      <c r="A75" s="23" t="s">
        <v>194</v>
      </c>
      <c r="B75" s="103">
        <v>1.5208333333333332E-2</v>
      </c>
    </row>
    <row r="76" spans="1:13" x14ac:dyDescent="0.25">
      <c r="A76" s="23" t="s">
        <v>200</v>
      </c>
      <c r="B76" s="103">
        <v>5.7812499999999996E-2</v>
      </c>
    </row>
    <row r="77" spans="1:13" x14ac:dyDescent="0.25">
      <c r="A77" s="25" t="s">
        <v>203</v>
      </c>
      <c r="B77" s="103">
        <v>0.10300925925925926</v>
      </c>
      <c r="C77" s="67"/>
      <c r="E77" s="67"/>
      <c r="F77" s="67"/>
    </row>
    <row r="79" spans="1:13" x14ac:dyDescent="0.25">
      <c r="A79" s="25"/>
      <c r="C79" s="67"/>
      <c r="E79" s="67"/>
      <c r="F79" s="67"/>
    </row>
    <row r="81" spans="1:13" x14ac:dyDescent="0.25">
      <c r="A81" s="25"/>
      <c r="C81" s="67"/>
      <c r="D81" s="67"/>
      <c r="E81" s="67"/>
      <c r="F81" s="67"/>
    </row>
    <row r="83" spans="1:13" x14ac:dyDescent="0.25">
      <c r="A83" s="25"/>
      <c r="C83" s="67"/>
      <c r="D83" s="67"/>
      <c r="E83" s="67"/>
      <c r="F83" s="67"/>
    </row>
    <row r="84" spans="1:13" x14ac:dyDescent="0.25">
      <c r="A84" s="25"/>
      <c r="C84" s="100"/>
      <c r="D84" s="101"/>
      <c r="E84" s="95"/>
      <c r="F84" s="95"/>
      <c r="G84" s="24"/>
      <c r="H84" s="24"/>
      <c r="I84" s="24"/>
      <c r="J84" s="24"/>
      <c r="K84" s="24"/>
      <c r="L84" s="67"/>
      <c r="M84" s="95"/>
    </row>
    <row r="86" spans="1:13" x14ac:dyDescent="0.25">
      <c r="A86" s="25"/>
    </row>
    <row r="87" spans="1:13" x14ac:dyDescent="0.25">
      <c r="A87" s="25"/>
    </row>
    <row r="88" spans="1:13" x14ac:dyDescent="0.25">
      <c r="A88" s="25"/>
    </row>
    <row r="89" spans="1:13" x14ac:dyDescent="0.25">
      <c r="A89" s="25"/>
      <c r="B89" s="35">
        <v>1.8217592592592594E-2</v>
      </c>
    </row>
  </sheetData>
  <sortState ref="A25:T55">
    <sortCondition descending="1" ref="C25:C55"/>
  </sortState>
  <printOptions gridLines="1"/>
  <pageMargins left="0.70866141732283472" right="0.70866141732283472" top="0.74803149606299213" bottom="0.74803149606299213" header="0.31496062992125984" footer="0.31496062992125984"/>
  <pageSetup scale="58" orientation="portrait" horizontalDpi="4294967293" verticalDpi="4294967293" r:id="rId1"/>
  <headerFooter>
    <oddHeader>&amp;L2012 Season&amp;C&amp;20Brian Whiteway 2-up TT Series Summary&amp;RHopelands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26" sqref="C26"/>
    </sheetView>
  </sheetViews>
  <sheetFormatPr defaultRowHeight="15" x14ac:dyDescent="0.25"/>
  <cols>
    <col min="2" max="2" width="36.85546875" customWidth="1"/>
    <col min="3" max="3" width="10.28515625" customWidth="1"/>
    <col min="4" max="4" width="14.5703125" customWidth="1"/>
  </cols>
  <sheetData>
    <row r="1" spans="1:4" ht="15.75" x14ac:dyDescent="0.25">
      <c r="A1">
        <v>1</v>
      </c>
      <c r="B1" s="13" t="s">
        <v>73</v>
      </c>
      <c r="C1" s="13" t="s">
        <v>87</v>
      </c>
      <c r="D1" s="9">
        <v>1.5821759259259261E-2</v>
      </c>
    </row>
    <row r="2" spans="1:4" ht="15.75" x14ac:dyDescent="0.25">
      <c r="A2">
        <v>2</v>
      </c>
      <c r="B2" s="13" t="s">
        <v>75</v>
      </c>
      <c r="C2" s="13" t="s">
        <v>88</v>
      </c>
      <c r="D2" s="9">
        <v>1.4699074074074074E-2</v>
      </c>
    </row>
    <row r="3" spans="1:4" ht="15.75" x14ac:dyDescent="0.25">
      <c r="A3">
        <v>3</v>
      </c>
      <c r="B3" s="13" t="s">
        <v>76</v>
      </c>
      <c r="C3" s="13" t="s">
        <v>89</v>
      </c>
      <c r="D3" s="9">
        <v>1.6134259259259261E-2</v>
      </c>
    </row>
    <row r="4" spans="1:4" ht="15.75" x14ac:dyDescent="0.25">
      <c r="A4">
        <v>4</v>
      </c>
      <c r="B4" s="13" t="s">
        <v>77</v>
      </c>
      <c r="C4" s="13" t="s">
        <v>90</v>
      </c>
      <c r="D4" s="9">
        <v>1.5833333333333335E-2</v>
      </c>
    </row>
    <row r="5" spans="1:4" ht="15.75" x14ac:dyDescent="0.25">
      <c r="A5">
        <v>5</v>
      </c>
      <c r="B5" s="13" t="s">
        <v>78</v>
      </c>
      <c r="C5" s="13" t="s">
        <v>91</v>
      </c>
      <c r="D5" s="9">
        <v>1.5960648148148147E-2</v>
      </c>
    </row>
    <row r="6" spans="1:4" ht="15.75" x14ac:dyDescent="0.25">
      <c r="A6">
        <v>6</v>
      </c>
      <c r="B6" s="14" t="s">
        <v>79</v>
      </c>
      <c r="C6" s="13" t="s">
        <v>92</v>
      </c>
      <c r="D6" s="9">
        <v>1.6770833333333332E-2</v>
      </c>
    </row>
    <row r="7" spans="1:4" ht="15.75" x14ac:dyDescent="0.25">
      <c r="A7">
        <v>7</v>
      </c>
      <c r="B7" s="13" t="s">
        <v>80</v>
      </c>
      <c r="C7" s="13" t="s">
        <v>93</v>
      </c>
      <c r="D7" s="9">
        <v>1.9675925925925927E-2</v>
      </c>
    </row>
    <row r="8" spans="1:4" ht="15.75" x14ac:dyDescent="0.25">
      <c r="A8">
        <v>8</v>
      </c>
      <c r="B8" s="13" t="s">
        <v>81</v>
      </c>
      <c r="C8" s="13" t="s">
        <v>94</v>
      </c>
      <c r="D8" s="9">
        <v>1.81712962962963E-2</v>
      </c>
    </row>
    <row r="9" spans="1:4" ht="15.75" x14ac:dyDescent="0.25">
      <c r="A9">
        <v>9</v>
      </c>
      <c r="B9" s="13" t="s">
        <v>74</v>
      </c>
      <c r="C9" s="13" t="s">
        <v>95</v>
      </c>
      <c r="D9" s="9">
        <v>1.6192129629629695E-2</v>
      </c>
    </row>
    <row r="10" spans="1:4" ht="15.75" x14ac:dyDescent="0.25">
      <c r="A10">
        <v>10</v>
      </c>
      <c r="B10" s="14" t="s">
        <v>82</v>
      </c>
      <c r="C10" s="13" t="s">
        <v>96</v>
      </c>
      <c r="D10" s="9">
        <v>1.5682870370370371E-2</v>
      </c>
    </row>
    <row r="11" spans="1:4" ht="15.75" x14ac:dyDescent="0.25">
      <c r="A11">
        <v>11</v>
      </c>
      <c r="B11" s="20" t="s">
        <v>83</v>
      </c>
      <c r="C11" s="13" t="s">
        <v>97</v>
      </c>
      <c r="D11" s="9">
        <v>2.0162037037037037E-2</v>
      </c>
    </row>
    <row r="12" spans="1:4" ht="15.75" x14ac:dyDescent="0.25">
      <c r="A12">
        <v>12</v>
      </c>
      <c r="B12" s="14" t="s">
        <v>84</v>
      </c>
      <c r="C12" s="13" t="s">
        <v>98</v>
      </c>
      <c r="D12" s="9">
        <v>1.7499999999999967E-2</v>
      </c>
    </row>
    <row r="13" spans="1:4" ht="15.75" x14ac:dyDescent="0.25">
      <c r="A13">
        <v>13</v>
      </c>
      <c r="B13" s="13" t="s">
        <v>85</v>
      </c>
      <c r="C13" s="13" t="s">
        <v>99</v>
      </c>
      <c r="D13" s="9">
        <v>1.8969907407407408E-2</v>
      </c>
    </row>
    <row r="14" spans="1:4" ht="15.75" x14ac:dyDescent="0.25">
      <c r="A14">
        <v>14</v>
      </c>
      <c r="B14" s="14" t="s">
        <v>86</v>
      </c>
      <c r="C14" s="13" t="s">
        <v>100</v>
      </c>
      <c r="D14" s="9">
        <v>1.8726851851851852E-2</v>
      </c>
    </row>
    <row r="15" spans="1:4" x14ac:dyDescent="0.25">
      <c r="A15">
        <v>15</v>
      </c>
      <c r="B15" s="13" t="s">
        <v>5</v>
      </c>
      <c r="C15" s="13" t="s">
        <v>101</v>
      </c>
      <c r="D15" s="21">
        <v>1.9317129629629629E-2</v>
      </c>
    </row>
    <row r="16" spans="1:4" x14ac:dyDescent="0.25">
      <c r="A16">
        <v>16</v>
      </c>
      <c r="B16" s="27" t="s">
        <v>60</v>
      </c>
      <c r="C16" s="13" t="s">
        <v>102</v>
      </c>
      <c r="D16" s="21">
        <v>1.636574074074074E-2</v>
      </c>
    </row>
    <row r="17" spans="1:4" x14ac:dyDescent="0.25">
      <c r="A17">
        <v>17</v>
      </c>
      <c r="B17" s="13" t="s">
        <v>26</v>
      </c>
      <c r="C17" s="13" t="s">
        <v>103</v>
      </c>
      <c r="D17" s="21">
        <v>1.638888888888889E-2</v>
      </c>
    </row>
    <row r="18" spans="1:4" x14ac:dyDescent="0.25">
      <c r="A18">
        <v>18</v>
      </c>
      <c r="B18" s="13" t="s">
        <v>30</v>
      </c>
      <c r="C18" s="13" t="s">
        <v>104</v>
      </c>
      <c r="D18" s="21">
        <v>1.6643518518518519E-2</v>
      </c>
    </row>
    <row r="19" spans="1:4" x14ac:dyDescent="0.25">
      <c r="A19">
        <v>19</v>
      </c>
      <c r="B19" s="13" t="s">
        <v>42</v>
      </c>
      <c r="C19" s="13" t="s">
        <v>105</v>
      </c>
      <c r="D19" s="21">
        <v>1.8749999999999999E-2</v>
      </c>
    </row>
    <row r="20" spans="1:4" x14ac:dyDescent="0.25">
      <c r="A20">
        <v>20</v>
      </c>
      <c r="B20" s="13" t="s">
        <v>22</v>
      </c>
      <c r="C20" s="13" t="s">
        <v>106</v>
      </c>
      <c r="D20" s="21">
        <v>1.7766203703703704E-2</v>
      </c>
    </row>
    <row r="21" spans="1:4" x14ac:dyDescent="0.25">
      <c r="A21">
        <v>21</v>
      </c>
      <c r="B21" s="25" t="s">
        <v>50</v>
      </c>
      <c r="C21" s="13" t="s">
        <v>107</v>
      </c>
      <c r="D21" s="21">
        <v>1.7372685185185185E-2</v>
      </c>
    </row>
    <row r="22" spans="1:4" ht="15.75" x14ac:dyDescent="0.25">
      <c r="A22">
        <v>22</v>
      </c>
      <c r="B22" t="s">
        <v>65</v>
      </c>
      <c r="C22" s="13" t="s">
        <v>108</v>
      </c>
      <c r="D22" s="9">
        <v>1.6712962962962961E-2</v>
      </c>
    </row>
    <row r="23" spans="1:4" x14ac:dyDescent="0.25">
      <c r="A23">
        <v>23</v>
      </c>
      <c r="B23" s="13" t="s">
        <v>17</v>
      </c>
      <c r="C23" s="13" t="s">
        <v>109</v>
      </c>
      <c r="D23" s="21">
        <v>1.849537037037037E-2</v>
      </c>
    </row>
    <row r="24" spans="1:4" x14ac:dyDescent="0.25">
      <c r="A24">
        <v>24</v>
      </c>
      <c r="B24" s="13" t="s">
        <v>44</v>
      </c>
      <c r="C24" s="13" t="s">
        <v>110</v>
      </c>
      <c r="D24" s="21">
        <v>1.5856481481481482E-2</v>
      </c>
    </row>
    <row r="25" spans="1:4" x14ac:dyDescent="0.25">
      <c r="A25">
        <v>25</v>
      </c>
      <c r="B25" s="25" t="s">
        <v>51</v>
      </c>
      <c r="C25" s="13" t="s">
        <v>111</v>
      </c>
      <c r="D25" s="21">
        <v>1.7534722222222222E-2</v>
      </c>
    </row>
    <row r="26" spans="1:4" x14ac:dyDescent="0.25">
      <c r="A26">
        <v>26</v>
      </c>
      <c r="B26" s="25" t="s">
        <v>59</v>
      </c>
      <c r="C26" s="13" t="s">
        <v>112</v>
      </c>
      <c r="D26" s="21">
        <v>1.7997685185185186E-2</v>
      </c>
    </row>
    <row r="27" spans="1:4" x14ac:dyDescent="0.25">
      <c r="A27">
        <v>27</v>
      </c>
      <c r="B27" s="25" t="s">
        <v>48</v>
      </c>
      <c r="C27" s="13" t="s">
        <v>113</v>
      </c>
      <c r="D27" s="21" t="s">
        <v>66</v>
      </c>
    </row>
    <row r="28" spans="1:4" x14ac:dyDescent="0.25">
      <c r="A28">
        <v>28</v>
      </c>
      <c r="B28" s="25" t="s">
        <v>61</v>
      </c>
      <c r="C28" s="13" t="s">
        <v>114</v>
      </c>
      <c r="D28" s="21">
        <v>2.0474537037037038E-2</v>
      </c>
    </row>
    <row r="29" spans="1:4" x14ac:dyDescent="0.25">
      <c r="A29">
        <v>29</v>
      </c>
      <c r="B29" s="13" t="s">
        <v>19</v>
      </c>
      <c r="C29" s="13" t="s">
        <v>115</v>
      </c>
      <c r="D29" s="21">
        <v>2.0555555555555556E-2</v>
      </c>
    </row>
    <row r="30" spans="1:4" x14ac:dyDescent="0.25">
      <c r="A30">
        <v>30</v>
      </c>
      <c r="B30" s="27" t="s">
        <v>62</v>
      </c>
      <c r="C30" s="13" t="s">
        <v>116</v>
      </c>
      <c r="D30" s="21">
        <v>1.6701388888888887E-2</v>
      </c>
    </row>
    <row r="31" spans="1:4" ht="15.75" x14ac:dyDescent="0.25">
      <c r="A31">
        <v>31</v>
      </c>
      <c r="B31" s="18" t="s">
        <v>68</v>
      </c>
      <c r="C31" s="13" t="s">
        <v>117</v>
      </c>
      <c r="D31" s="9">
        <v>1.6319444444444445E-2</v>
      </c>
    </row>
    <row r="32" spans="1:4" x14ac:dyDescent="0.25">
      <c r="A32">
        <v>32</v>
      </c>
      <c r="B32" s="25" t="s">
        <v>57</v>
      </c>
      <c r="C32" s="13" t="s">
        <v>118</v>
      </c>
      <c r="D32" s="21">
        <v>1.861111111111111E-2</v>
      </c>
    </row>
    <row r="33" spans="1:4" ht="15.75" x14ac:dyDescent="0.25">
      <c r="A33">
        <v>33</v>
      </c>
      <c r="B33" t="s">
        <v>69</v>
      </c>
      <c r="C33" s="13" t="s">
        <v>119</v>
      </c>
      <c r="D33" s="9">
        <v>1.8402777777777778E-2</v>
      </c>
    </row>
    <row r="34" spans="1:4" ht="15.75" x14ac:dyDescent="0.25">
      <c r="A34">
        <v>34</v>
      </c>
      <c r="B34" t="s">
        <v>71</v>
      </c>
      <c r="C34" s="13" t="s">
        <v>120</v>
      </c>
      <c r="D34" s="9">
        <v>2.1238425925925924E-2</v>
      </c>
    </row>
    <row r="35" spans="1:4" x14ac:dyDescent="0.25">
      <c r="A35">
        <v>35</v>
      </c>
      <c r="B35" s="13" t="s">
        <v>43</v>
      </c>
      <c r="C35" s="13" t="s">
        <v>121</v>
      </c>
      <c r="D35" s="21">
        <v>2.013888888888889E-2</v>
      </c>
    </row>
    <row r="36" spans="1:4" x14ac:dyDescent="0.25">
      <c r="A36">
        <v>36</v>
      </c>
      <c r="B36" s="25" t="s">
        <v>52</v>
      </c>
      <c r="C36" s="13" t="s">
        <v>122</v>
      </c>
      <c r="D36" s="21">
        <v>2.0844907407407406E-2</v>
      </c>
    </row>
    <row r="37" spans="1:4" ht="15.75" x14ac:dyDescent="0.25">
      <c r="A37">
        <v>37</v>
      </c>
      <c r="B37" t="s">
        <v>67</v>
      </c>
      <c r="C37" s="13" t="s">
        <v>123</v>
      </c>
      <c r="D37" s="9">
        <v>1.6319444444444445E-2</v>
      </c>
    </row>
    <row r="38" spans="1:4" x14ac:dyDescent="0.25">
      <c r="A38">
        <v>38</v>
      </c>
      <c r="B38" s="13" t="s">
        <v>4</v>
      </c>
      <c r="C38" s="13" t="s">
        <v>124</v>
      </c>
      <c r="D38" s="21">
        <v>1.9317129629629629E-2</v>
      </c>
    </row>
    <row r="39" spans="1:4" ht="15.75" x14ac:dyDescent="0.25">
      <c r="A39">
        <v>39</v>
      </c>
      <c r="B39" t="s">
        <v>70</v>
      </c>
      <c r="C39" s="13" t="s">
        <v>125</v>
      </c>
      <c r="D39" s="9">
        <v>1.5196759259259259E-2</v>
      </c>
    </row>
    <row r="40" spans="1:4" x14ac:dyDescent="0.25">
      <c r="A40">
        <v>40</v>
      </c>
      <c r="B40" s="27" t="s">
        <v>63</v>
      </c>
      <c r="C40" s="13" t="s">
        <v>126</v>
      </c>
      <c r="D40" s="21">
        <v>1.9444444444444445E-2</v>
      </c>
    </row>
    <row r="41" spans="1:4" x14ac:dyDescent="0.25">
      <c r="A41">
        <v>41</v>
      </c>
      <c r="B41" s="13" t="s">
        <v>20</v>
      </c>
      <c r="C41" s="13" t="s">
        <v>127</v>
      </c>
      <c r="D41" s="21">
        <v>1.9166666666666669E-2</v>
      </c>
    </row>
    <row r="42" spans="1:4" x14ac:dyDescent="0.25">
      <c r="A42">
        <v>42</v>
      </c>
      <c r="B42" s="26" t="s">
        <v>47</v>
      </c>
      <c r="C42" s="13" t="s">
        <v>128</v>
      </c>
      <c r="D42" s="21">
        <v>1.7986111111111109E-2</v>
      </c>
    </row>
    <row r="43" spans="1:4" x14ac:dyDescent="0.25">
      <c r="A43">
        <v>43</v>
      </c>
      <c r="B43" s="25" t="s">
        <v>53</v>
      </c>
      <c r="C43" s="13" t="s">
        <v>129</v>
      </c>
      <c r="D43" s="21">
        <v>1.7881944444444443E-2</v>
      </c>
    </row>
    <row r="44" spans="1:4" x14ac:dyDescent="0.25">
      <c r="A44">
        <v>44</v>
      </c>
      <c r="B44" s="25" t="s">
        <v>49</v>
      </c>
      <c r="C44" s="13" t="s">
        <v>130</v>
      </c>
      <c r="D44" s="21">
        <v>2.2916666666666669E-2</v>
      </c>
    </row>
    <row r="45" spans="1:4" x14ac:dyDescent="0.25">
      <c r="A45">
        <v>45</v>
      </c>
      <c r="B45" s="27" t="s">
        <v>64</v>
      </c>
      <c r="C45" s="13" t="s">
        <v>131</v>
      </c>
      <c r="D45" s="21">
        <v>1.7372685185185185E-2</v>
      </c>
    </row>
    <row r="46" spans="1:4" ht="15.75" x14ac:dyDescent="0.25">
      <c r="A46">
        <v>46</v>
      </c>
      <c r="B46" s="18" t="s">
        <v>33</v>
      </c>
      <c r="C46" s="13" t="s">
        <v>132</v>
      </c>
      <c r="D46" s="9">
        <v>1.7789351851851851E-2</v>
      </c>
    </row>
    <row r="47" spans="1:4" ht="15.75" x14ac:dyDescent="0.25">
      <c r="A47">
        <v>47</v>
      </c>
      <c r="B47" s="3" t="s">
        <v>25</v>
      </c>
      <c r="C47" s="13" t="s">
        <v>133</v>
      </c>
      <c r="D47" s="9">
        <v>1.699074074074074E-2</v>
      </c>
    </row>
    <row r="48" spans="1:4" ht="15.75" x14ac:dyDescent="0.25">
      <c r="A48">
        <v>48</v>
      </c>
      <c r="B48" s="18" t="s">
        <v>28</v>
      </c>
      <c r="C48" s="13" t="s">
        <v>134</v>
      </c>
      <c r="D48" s="9">
        <v>1.8877314814814816E-2</v>
      </c>
    </row>
    <row r="49" spans="1:4" ht="15.75" x14ac:dyDescent="0.25">
      <c r="A49">
        <v>49</v>
      </c>
      <c r="B49" s="18" t="s">
        <v>27</v>
      </c>
      <c r="C49" s="13" t="s">
        <v>135</v>
      </c>
      <c r="D49" s="9">
        <v>1.4652777777777778E-2</v>
      </c>
    </row>
    <row r="50" spans="1:4" ht="15.75" x14ac:dyDescent="0.25">
      <c r="A50">
        <v>50</v>
      </c>
      <c r="B50" s="18" t="s">
        <v>21</v>
      </c>
      <c r="C50" s="13" t="s">
        <v>136</v>
      </c>
      <c r="D50" s="9">
        <v>1.9479166666666669E-2</v>
      </c>
    </row>
    <row r="51" spans="1:4" ht="15.75" x14ac:dyDescent="0.25">
      <c r="A51">
        <v>51</v>
      </c>
      <c r="B51" s="18" t="s">
        <v>23</v>
      </c>
      <c r="C51" s="13" t="s">
        <v>137</v>
      </c>
      <c r="D51" s="9">
        <v>1.636574074074074E-2</v>
      </c>
    </row>
    <row r="52" spans="1:4" ht="15.75" x14ac:dyDescent="0.25">
      <c r="A52">
        <v>52</v>
      </c>
      <c r="B52" s="18" t="s">
        <v>31</v>
      </c>
      <c r="C52" s="13" t="s">
        <v>138</v>
      </c>
      <c r="D52" s="9">
        <v>1.8749999999999999E-2</v>
      </c>
    </row>
    <row r="53" spans="1:4" ht="15.75" x14ac:dyDescent="0.25">
      <c r="A53">
        <v>53</v>
      </c>
      <c r="B53" s="18" t="s">
        <v>24</v>
      </c>
      <c r="C53" s="13" t="s">
        <v>139</v>
      </c>
      <c r="D53" s="9">
        <v>2.4305555555555556E-2</v>
      </c>
    </row>
    <row r="54" spans="1:4" ht="15.75" x14ac:dyDescent="0.25">
      <c r="A54">
        <v>54</v>
      </c>
      <c r="B54" s="18" t="s">
        <v>36</v>
      </c>
      <c r="C54" s="13" t="s">
        <v>140</v>
      </c>
      <c r="D54" s="9">
        <v>1.5879629629629629E-2</v>
      </c>
    </row>
    <row r="55" spans="1:4" ht="15.75" x14ac:dyDescent="0.25">
      <c r="A55">
        <v>55</v>
      </c>
      <c r="B55" s="19" t="s">
        <v>41</v>
      </c>
      <c r="C55" s="13" t="s">
        <v>141</v>
      </c>
      <c r="D55" s="9">
        <v>1.5057870370370369E-2</v>
      </c>
    </row>
    <row r="56" spans="1:4" ht="15.75" x14ac:dyDescent="0.25">
      <c r="A56">
        <v>56</v>
      </c>
      <c r="B56" s="3" t="s">
        <v>34</v>
      </c>
      <c r="C56" s="13" t="s">
        <v>142</v>
      </c>
      <c r="D56" s="9">
        <v>1.638888888888889E-2</v>
      </c>
    </row>
    <row r="57" spans="1:4" ht="15.75" x14ac:dyDescent="0.25">
      <c r="A57">
        <v>57</v>
      </c>
      <c r="B57" s="3" t="s">
        <v>54</v>
      </c>
      <c r="C57" s="13" t="s">
        <v>143</v>
      </c>
      <c r="D57" s="9">
        <v>1.8055555555555557E-2</v>
      </c>
    </row>
    <row r="58" spans="1:4" ht="15.75" x14ac:dyDescent="0.25">
      <c r="A58">
        <v>58</v>
      </c>
      <c r="B58" s="3" t="s">
        <v>55</v>
      </c>
      <c r="C58" s="13" t="s">
        <v>144</v>
      </c>
      <c r="D58" s="9">
        <v>1.6192129629629629E-2</v>
      </c>
    </row>
    <row r="59" spans="1:4" ht="15.75" x14ac:dyDescent="0.25">
      <c r="A59">
        <v>59</v>
      </c>
      <c r="B59" s="3" t="s">
        <v>56</v>
      </c>
      <c r="C59" s="13" t="s">
        <v>145</v>
      </c>
      <c r="D59" s="9">
        <v>1.6331018518518519E-2</v>
      </c>
    </row>
    <row r="60" spans="1:4" ht="15.75" x14ac:dyDescent="0.25">
      <c r="A60">
        <v>60</v>
      </c>
      <c r="B60" s="3" t="s">
        <v>58</v>
      </c>
      <c r="C60" s="13" t="s">
        <v>146</v>
      </c>
      <c r="D60" s="9">
        <v>1.7337962962962961E-2</v>
      </c>
    </row>
    <row r="61" spans="1:4" ht="15.75" x14ac:dyDescent="0.25">
      <c r="A61">
        <v>61</v>
      </c>
      <c r="B61" s="3" t="s">
        <v>72</v>
      </c>
      <c r="C61" s="13" t="s">
        <v>147</v>
      </c>
      <c r="D61" s="5">
        <v>1.8020833333333333E-2</v>
      </c>
    </row>
    <row r="62" spans="1:4" x14ac:dyDescent="0.25">
      <c r="D6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zoomScaleNormal="100" workbookViewId="0">
      <selection activeCell="H40" sqref="H40"/>
    </sheetView>
  </sheetViews>
  <sheetFormatPr defaultRowHeight="15.75" outlineLevelRow="1" x14ac:dyDescent="0.25"/>
  <cols>
    <col min="1" max="1" width="42.85546875" style="3" customWidth="1"/>
    <col min="2" max="3" width="12.85546875" style="2" customWidth="1"/>
    <col min="4" max="4" width="11.42578125" style="7" customWidth="1"/>
    <col min="5" max="6" width="8.5703125" style="6" customWidth="1"/>
    <col min="7" max="7" width="14.140625" style="7" customWidth="1"/>
    <col min="8" max="8" width="18.5703125" style="5" customWidth="1"/>
    <col min="9" max="9" width="20.5703125" customWidth="1"/>
    <col min="10" max="10" width="24.7109375" customWidth="1"/>
  </cols>
  <sheetData>
    <row r="1" spans="1:10" s="1" customForma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2" t="s">
        <v>6</v>
      </c>
      <c r="F1" s="12" t="s">
        <v>35</v>
      </c>
      <c r="G1" s="12" t="s">
        <v>16</v>
      </c>
      <c r="H1" s="11" t="s">
        <v>15</v>
      </c>
      <c r="I1" s="13"/>
      <c r="J1" s="9"/>
    </row>
    <row r="2" spans="1:10" s="1" customFormat="1" x14ac:dyDescent="0.25">
      <c r="A2" s="16" t="s">
        <v>45</v>
      </c>
      <c r="B2" s="11"/>
      <c r="C2" s="11"/>
      <c r="D2" s="12"/>
      <c r="E2" s="12"/>
      <c r="F2" s="12"/>
      <c r="G2" s="12"/>
      <c r="H2" s="11"/>
      <c r="I2" s="13"/>
      <c r="J2" s="9"/>
    </row>
    <row r="3" spans="1:10" x14ac:dyDescent="0.25">
      <c r="A3" s="43" t="s">
        <v>159</v>
      </c>
      <c r="B3" s="37">
        <v>1.5243055555555557E-2</v>
      </c>
      <c r="C3" s="37">
        <v>1.5625E-2</v>
      </c>
      <c r="D3" s="8">
        <f t="shared" ref="D3:D9" si="0">(HOUR(B3)*3600+MINUTE(B3)*60+SECOND(B3))-(HOUR(C3)*3600+MINUTE(C3)*60+SECOND(C3))</f>
        <v>-33</v>
      </c>
      <c r="E3" s="8">
        <v>10</v>
      </c>
      <c r="F3" s="8">
        <v>3</v>
      </c>
      <c r="G3" s="8">
        <f>E3+F3</f>
        <v>13</v>
      </c>
      <c r="H3" s="37">
        <f t="shared" ref="H3:H9" si="1">MIN(B3,C3)</f>
        <v>1.5243055555555557E-2</v>
      </c>
      <c r="I3" s="13"/>
      <c r="J3" s="9"/>
    </row>
    <row r="4" spans="1:10" x14ac:dyDescent="0.25">
      <c r="A4" s="43" t="s">
        <v>151</v>
      </c>
      <c r="B4" s="37">
        <v>1.6747685185185185E-2</v>
      </c>
      <c r="C4" s="37">
        <v>1.7106481481481483E-2</v>
      </c>
      <c r="D4" s="8">
        <f t="shared" si="0"/>
        <v>-31</v>
      </c>
      <c r="E4" s="8">
        <v>9</v>
      </c>
      <c r="F4" s="8"/>
      <c r="G4" s="8">
        <f t="shared" ref="G4:G9" si="2">E4+F4</f>
        <v>9</v>
      </c>
      <c r="H4" s="37">
        <f t="shared" si="1"/>
        <v>1.6747685185185185E-2</v>
      </c>
      <c r="I4" s="13"/>
      <c r="J4" s="9"/>
    </row>
    <row r="5" spans="1:10" x14ac:dyDescent="0.25">
      <c r="A5" s="43" t="s">
        <v>158</v>
      </c>
      <c r="B5" s="37">
        <v>1.5636574074074074E-2</v>
      </c>
      <c r="C5" s="37">
        <v>1.5844907407407408E-2</v>
      </c>
      <c r="D5" s="8">
        <f t="shared" si="0"/>
        <v>-18</v>
      </c>
      <c r="E5" s="8">
        <v>8</v>
      </c>
      <c r="F5" s="8">
        <v>2</v>
      </c>
      <c r="G5" s="8">
        <f t="shared" si="2"/>
        <v>10</v>
      </c>
      <c r="H5" s="37">
        <f t="shared" si="1"/>
        <v>1.5636574074074074E-2</v>
      </c>
      <c r="I5" s="13"/>
      <c r="J5" s="9"/>
    </row>
    <row r="6" spans="1:10" x14ac:dyDescent="0.25">
      <c r="A6" s="43" t="s">
        <v>172</v>
      </c>
      <c r="B6" s="37">
        <v>1.5891203703703703E-2</v>
      </c>
      <c r="C6" s="37">
        <v>1.5972222222222224E-2</v>
      </c>
      <c r="D6" s="8">
        <f t="shared" si="0"/>
        <v>-7</v>
      </c>
      <c r="E6" s="8">
        <v>7</v>
      </c>
      <c r="F6" s="8">
        <v>1</v>
      </c>
      <c r="G6" s="8">
        <f t="shared" si="2"/>
        <v>8</v>
      </c>
      <c r="H6" s="37">
        <f t="shared" si="1"/>
        <v>1.5891203703703703E-2</v>
      </c>
      <c r="I6" s="13"/>
      <c r="J6" s="9"/>
    </row>
    <row r="7" spans="1:10" x14ac:dyDescent="0.25">
      <c r="A7" s="43" t="s">
        <v>173</v>
      </c>
      <c r="B7" s="37">
        <v>1.6064814814814813E-2</v>
      </c>
      <c r="C7" s="37">
        <v>1.6018518518518519E-2</v>
      </c>
      <c r="D7" s="8">
        <f t="shared" si="0"/>
        <v>4</v>
      </c>
      <c r="E7" s="8">
        <v>6</v>
      </c>
      <c r="F7" s="8"/>
      <c r="G7" s="8">
        <f t="shared" si="2"/>
        <v>6</v>
      </c>
      <c r="H7" s="37">
        <f t="shared" si="1"/>
        <v>1.6018518518518519E-2</v>
      </c>
      <c r="I7" s="13"/>
      <c r="J7" s="9"/>
    </row>
    <row r="8" spans="1:10" x14ac:dyDescent="0.25">
      <c r="A8" s="43" t="s">
        <v>170</v>
      </c>
      <c r="B8" s="37">
        <v>1.818287037037037E-2</v>
      </c>
      <c r="C8" s="37">
        <v>1.7708333333333333E-2</v>
      </c>
      <c r="D8" s="8">
        <f t="shared" si="0"/>
        <v>41</v>
      </c>
      <c r="E8" s="8">
        <v>5</v>
      </c>
      <c r="F8" s="8"/>
      <c r="G8" s="8">
        <f t="shared" si="2"/>
        <v>5</v>
      </c>
      <c r="H8" s="37">
        <f t="shared" si="1"/>
        <v>1.7708333333333333E-2</v>
      </c>
      <c r="I8" s="13"/>
      <c r="J8" s="9"/>
    </row>
    <row r="9" spans="1:10" x14ac:dyDescent="0.25">
      <c r="A9" s="43" t="s">
        <v>157</v>
      </c>
      <c r="B9" s="37">
        <v>1.5902777777777776E-2</v>
      </c>
      <c r="C9" s="37">
        <v>1.5358796296296296E-2</v>
      </c>
      <c r="D9" s="8">
        <f t="shared" si="0"/>
        <v>47</v>
      </c>
      <c r="E9" s="8">
        <v>4</v>
      </c>
      <c r="F9" s="8"/>
      <c r="G9" s="8">
        <f t="shared" si="2"/>
        <v>4</v>
      </c>
      <c r="H9" s="37">
        <f t="shared" si="1"/>
        <v>1.5358796296296296E-2</v>
      </c>
      <c r="I9" s="13"/>
      <c r="J9" s="9"/>
    </row>
    <row r="10" spans="1:10" s="1" customFormat="1" x14ac:dyDescent="0.25">
      <c r="A10" s="10"/>
      <c r="B10" s="11"/>
      <c r="C10" s="11"/>
      <c r="D10" s="12"/>
      <c r="E10" s="12"/>
      <c r="F10" s="12"/>
      <c r="G10" s="12"/>
      <c r="H10" s="11"/>
      <c r="I10" s="13"/>
      <c r="J10" s="9"/>
    </row>
    <row r="11" spans="1:10" s="1" customFormat="1" x14ac:dyDescent="0.25">
      <c r="A11" s="16" t="s">
        <v>46</v>
      </c>
      <c r="B11" s="11"/>
      <c r="C11" s="11"/>
      <c r="D11" s="12"/>
      <c r="E11" s="12"/>
      <c r="F11" s="12"/>
      <c r="G11" s="12"/>
      <c r="H11" s="11"/>
      <c r="I11" s="13"/>
      <c r="J11" s="9"/>
    </row>
    <row r="12" spans="1:10" x14ac:dyDescent="0.25">
      <c r="A12" s="43" t="s">
        <v>152</v>
      </c>
      <c r="B12" s="37">
        <v>2.0555555555555556E-2</v>
      </c>
      <c r="C12" s="37">
        <v>2.1145833333333332E-2</v>
      </c>
      <c r="D12" s="8">
        <f t="shared" ref="D12:D21" si="3">(HOUR(B12)*3600+MINUTE(B12)*60+SECOND(B12))-(HOUR(C12)*3600+MINUTE(C12)*60+SECOND(C12))</f>
        <v>-51</v>
      </c>
      <c r="E12" s="8">
        <v>10</v>
      </c>
      <c r="F12" s="8"/>
      <c r="G12" s="8">
        <f t="shared" ref="G12:G21" si="4">E12+F12</f>
        <v>10</v>
      </c>
      <c r="H12" s="37">
        <f t="shared" ref="H12:H21" si="5">MIN(B12,C12)</f>
        <v>2.0555555555555556E-2</v>
      </c>
      <c r="I12" s="14"/>
      <c r="J12" s="9"/>
    </row>
    <row r="13" spans="1:10" x14ac:dyDescent="0.25">
      <c r="A13" s="43" t="s">
        <v>30</v>
      </c>
      <c r="B13" s="37">
        <v>1.6342592592592593E-2</v>
      </c>
      <c r="C13" s="37">
        <v>1.6666666666666666E-2</v>
      </c>
      <c r="D13" s="8">
        <f t="shared" si="3"/>
        <v>-28</v>
      </c>
      <c r="E13" s="8">
        <v>9</v>
      </c>
      <c r="F13" s="8">
        <v>2</v>
      </c>
      <c r="G13" s="8">
        <f t="shared" si="4"/>
        <v>11</v>
      </c>
      <c r="H13" s="37">
        <f t="shared" si="5"/>
        <v>1.6342592592592593E-2</v>
      </c>
      <c r="I13" s="3"/>
      <c r="J13" s="9"/>
    </row>
    <row r="14" spans="1:10" x14ac:dyDescent="0.25">
      <c r="A14" s="43" t="s">
        <v>150</v>
      </c>
      <c r="B14" s="37">
        <v>1.4872685185185185E-2</v>
      </c>
      <c r="C14" s="37">
        <v>1.5150462962962963E-2</v>
      </c>
      <c r="D14" s="8">
        <f t="shared" si="3"/>
        <v>-24</v>
      </c>
      <c r="E14" s="8">
        <v>8</v>
      </c>
      <c r="F14" s="8">
        <v>3</v>
      </c>
      <c r="G14" s="8">
        <f t="shared" si="4"/>
        <v>11</v>
      </c>
      <c r="H14" s="37">
        <f t="shared" si="5"/>
        <v>1.4872685185185185E-2</v>
      </c>
      <c r="I14" s="14"/>
      <c r="J14" s="9"/>
    </row>
    <row r="15" spans="1:10" x14ac:dyDescent="0.25">
      <c r="A15" s="43" t="s">
        <v>17</v>
      </c>
      <c r="B15" s="37">
        <v>1.9293981481481485E-2</v>
      </c>
      <c r="C15" s="37">
        <v>1.9444444444444445E-2</v>
      </c>
      <c r="D15" s="8">
        <f t="shared" si="3"/>
        <v>-13</v>
      </c>
      <c r="E15" s="8">
        <v>7</v>
      </c>
      <c r="F15" s="8"/>
      <c r="G15" s="8">
        <f t="shared" si="4"/>
        <v>7</v>
      </c>
      <c r="H15" s="37">
        <f t="shared" si="5"/>
        <v>1.9293981481481485E-2</v>
      </c>
      <c r="I15" s="13"/>
      <c r="J15" s="9"/>
    </row>
    <row r="16" spans="1:10" x14ac:dyDescent="0.25">
      <c r="A16" s="43" t="s">
        <v>171</v>
      </c>
      <c r="B16" s="37">
        <v>1.7627314814814814E-2</v>
      </c>
      <c r="C16" s="37">
        <v>1.7731481481481483E-2</v>
      </c>
      <c r="D16" s="8">
        <f t="shared" si="3"/>
        <v>-9</v>
      </c>
      <c r="E16" s="8">
        <v>6</v>
      </c>
      <c r="F16" s="8"/>
      <c r="G16" s="8">
        <f t="shared" si="4"/>
        <v>6</v>
      </c>
      <c r="H16" s="37">
        <f t="shared" si="5"/>
        <v>1.7627314814814814E-2</v>
      </c>
      <c r="I16" s="13"/>
      <c r="J16" s="9"/>
    </row>
    <row r="17" spans="1:10" x14ac:dyDescent="0.25">
      <c r="A17" s="43" t="s">
        <v>5</v>
      </c>
      <c r="B17" s="37">
        <v>1.8958333333333334E-2</v>
      </c>
      <c r="C17" s="37">
        <v>1.9016203703703705E-2</v>
      </c>
      <c r="D17" s="8">
        <f t="shared" si="3"/>
        <v>-5</v>
      </c>
      <c r="E17" s="8">
        <v>5</v>
      </c>
      <c r="F17" s="8"/>
      <c r="G17" s="8">
        <f t="shared" si="4"/>
        <v>5</v>
      </c>
      <c r="H17" s="37">
        <f t="shared" si="5"/>
        <v>1.8958333333333334E-2</v>
      </c>
      <c r="I17" s="13"/>
      <c r="J17" s="9"/>
    </row>
    <row r="18" spans="1:10" x14ac:dyDescent="0.25">
      <c r="A18" s="43" t="s">
        <v>69</v>
      </c>
      <c r="B18" s="37">
        <v>1.9016203703703705E-2</v>
      </c>
      <c r="C18" s="37">
        <v>1.8726851851851852E-2</v>
      </c>
      <c r="D18" s="8">
        <f t="shared" si="3"/>
        <v>25</v>
      </c>
      <c r="E18" s="8">
        <v>4</v>
      </c>
      <c r="F18" s="8"/>
      <c r="G18" s="8">
        <f t="shared" si="4"/>
        <v>4</v>
      </c>
      <c r="H18" s="37">
        <f t="shared" si="5"/>
        <v>1.8726851851851852E-2</v>
      </c>
      <c r="I18" s="13"/>
      <c r="J18" s="9"/>
    </row>
    <row r="19" spans="1:10" x14ac:dyDescent="0.25">
      <c r="A19" s="43" t="s">
        <v>67</v>
      </c>
      <c r="B19" s="37">
        <v>1.6863425925925928E-2</v>
      </c>
      <c r="C19" s="37">
        <v>1.653935185185185E-2</v>
      </c>
      <c r="D19" s="8">
        <f t="shared" si="3"/>
        <v>28</v>
      </c>
      <c r="E19" s="8">
        <v>3</v>
      </c>
      <c r="F19" s="8"/>
      <c r="G19" s="8">
        <f t="shared" si="4"/>
        <v>3</v>
      </c>
      <c r="H19" s="37">
        <f t="shared" si="5"/>
        <v>1.653935185185185E-2</v>
      </c>
      <c r="I19" s="13"/>
      <c r="J19" s="9"/>
    </row>
    <row r="20" spans="1:10" x14ac:dyDescent="0.25">
      <c r="A20" s="43" t="s">
        <v>50</v>
      </c>
      <c r="B20" s="37">
        <v>1.6886574074074075E-2</v>
      </c>
      <c r="C20" s="37">
        <v>1.6134259259259261E-2</v>
      </c>
      <c r="D20" s="8">
        <f t="shared" si="3"/>
        <v>65</v>
      </c>
      <c r="E20" s="8">
        <v>2</v>
      </c>
      <c r="F20" s="8"/>
      <c r="G20" s="8">
        <f t="shared" si="4"/>
        <v>2</v>
      </c>
      <c r="H20" s="37">
        <f t="shared" si="5"/>
        <v>1.6134259259259261E-2</v>
      </c>
      <c r="I20" s="13"/>
      <c r="J20" s="9"/>
    </row>
    <row r="21" spans="1:10" x14ac:dyDescent="0.25">
      <c r="A21" s="43" t="s">
        <v>65</v>
      </c>
      <c r="B21" s="37">
        <v>1.6354166666666666E-2</v>
      </c>
      <c r="C21" s="37">
        <v>1.5046296296296295E-2</v>
      </c>
      <c r="D21" s="8">
        <f t="shared" si="3"/>
        <v>113</v>
      </c>
      <c r="E21" s="8">
        <v>1</v>
      </c>
      <c r="F21" s="8">
        <v>1</v>
      </c>
      <c r="G21" s="8">
        <f t="shared" si="4"/>
        <v>2</v>
      </c>
      <c r="H21" s="37">
        <f t="shared" si="5"/>
        <v>1.5046296296296295E-2</v>
      </c>
      <c r="I21" s="13"/>
      <c r="J21" s="9"/>
    </row>
    <row r="22" spans="1:10" x14ac:dyDescent="0.25">
      <c r="H22" s="2"/>
    </row>
    <row r="23" spans="1:10" hidden="1" outlineLevel="1" x14ac:dyDescent="0.25">
      <c r="A23" s="13"/>
      <c r="B23" s="9" t="e">
        <f>#REF!-#REF!</f>
        <v>#REF!</v>
      </c>
      <c r="C23" s="9">
        <v>1.849537037037037E-2</v>
      </c>
      <c r="D23" s="8" t="e">
        <f t="shared" ref="D23:D30" si="6">(HOUR(B23)*3600+MINUTE(B23)*60+SECOND(B23))-(HOUR(C23)*3600+MINUTE(C23)*60+SECOND(C23))</f>
        <v>#REF!</v>
      </c>
      <c r="E23" s="8">
        <v>3</v>
      </c>
      <c r="F23" s="8">
        <v>0</v>
      </c>
      <c r="G23" s="8">
        <f t="shared" ref="G23:G30" si="7">E23+F23</f>
        <v>3</v>
      </c>
      <c r="H23" s="9" t="e">
        <f t="shared" ref="H23:H30" si="8">MIN(B23,C23)</f>
        <v>#REF!</v>
      </c>
      <c r="I23" s="13"/>
      <c r="J23" s="9"/>
    </row>
    <row r="24" spans="1:10" hidden="1" outlineLevel="1" x14ac:dyDescent="0.25">
      <c r="A24" s="13"/>
      <c r="B24" s="9" t="e">
        <f>#REF!-#REF!</f>
        <v>#REF!</v>
      </c>
      <c r="C24" s="9">
        <v>1.7986111111111109E-2</v>
      </c>
      <c r="D24" s="8" t="e">
        <f t="shared" si="6"/>
        <v>#REF!</v>
      </c>
      <c r="E24" s="8">
        <v>2</v>
      </c>
      <c r="F24" s="8">
        <v>0</v>
      </c>
      <c r="G24" s="8">
        <f t="shared" si="7"/>
        <v>2</v>
      </c>
      <c r="H24" s="9" t="e">
        <f t="shared" si="8"/>
        <v>#REF!</v>
      </c>
      <c r="I24" s="13"/>
      <c r="J24" s="9"/>
    </row>
    <row r="25" spans="1:10" hidden="1" outlineLevel="1" x14ac:dyDescent="0.25">
      <c r="A25" s="13"/>
      <c r="B25" s="9" t="e">
        <f>#REF!-#REF!</f>
        <v>#REF!</v>
      </c>
      <c r="C25" s="9">
        <v>1.800925925925926E-2</v>
      </c>
      <c r="D25" s="8" t="e">
        <f t="shared" si="6"/>
        <v>#REF!</v>
      </c>
      <c r="E25" s="8">
        <v>2</v>
      </c>
      <c r="F25" s="8">
        <v>0</v>
      </c>
      <c r="G25" s="8">
        <f t="shared" si="7"/>
        <v>2</v>
      </c>
      <c r="H25" s="9" t="e">
        <f t="shared" si="8"/>
        <v>#REF!</v>
      </c>
      <c r="I25" s="13"/>
      <c r="J25" s="9"/>
    </row>
    <row r="26" spans="1:10" hidden="1" outlineLevel="1" x14ac:dyDescent="0.25">
      <c r="A26" s="13"/>
      <c r="B26" s="9" t="e">
        <f>#REF!-#REF!</f>
        <v>#REF!</v>
      </c>
      <c r="C26" s="9">
        <v>1.7881944444444443E-2</v>
      </c>
      <c r="D26" s="8" t="e">
        <f t="shared" si="6"/>
        <v>#REF!</v>
      </c>
      <c r="E26" s="8">
        <v>2</v>
      </c>
      <c r="F26" s="8">
        <v>0</v>
      </c>
      <c r="G26" s="8">
        <f t="shared" si="7"/>
        <v>2</v>
      </c>
      <c r="H26" s="9" t="e">
        <f t="shared" si="8"/>
        <v>#REF!</v>
      </c>
      <c r="I26" s="13"/>
      <c r="J26" s="9"/>
    </row>
    <row r="27" spans="1:10" hidden="1" outlineLevel="1" x14ac:dyDescent="0.25">
      <c r="A27" s="13"/>
      <c r="B27" s="9" t="e">
        <f>#REF!-#REF!</f>
        <v>#REF!</v>
      </c>
      <c r="C27" s="9">
        <v>2.0844907407407406E-2</v>
      </c>
      <c r="D27" s="8" t="e">
        <f t="shared" si="6"/>
        <v>#REF!</v>
      </c>
      <c r="E27" s="8">
        <v>2</v>
      </c>
      <c r="F27" s="8">
        <v>0</v>
      </c>
      <c r="G27" s="8">
        <f t="shared" si="7"/>
        <v>2</v>
      </c>
      <c r="H27" s="9" t="e">
        <f t="shared" si="8"/>
        <v>#REF!</v>
      </c>
      <c r="I27" s="13"/>
      <c r="J27" s="9"/>
    </row>
    <row r="28" spans="1:10" hidden="1" outlineLevel="1" x14ac:dyDescent="0.25">
      <c r="A28" s="13"/>
      <c r="B28" s="9" t="e">
        <f>#REF!-#REF!</f>
        <v>#REF!</v>
      </c>
      <c r="C28" s="9">
        <v>2.013888888888889E-2</v>
      </c>
      <c r="D28" s="8" t="e">
        <f t="shared" si="6"/>
        <v>#REF!</v>
      </c>
      <c r="E28" s="8">
        <v>2</v>
      </c>
      <c r="F28" s="8">
        <v>0</v>
      </c>
      <c r="G28" s="8">
        <f t="shared" si="7"/>
        <v>2</v>
      </c>
      <c r="H28" s="9" t="e">
        <f t="shared" si="8"/>
        <v>#REF!</v>
      </c>
      <c r="I28" s="13"/>
      <c r="J28" s="9"/>
    </row>
    <row r="29" spans="1:10" hidden="1" outlineLevel="1" x14ac:dyDescent="0.25">
      <c r="A29" s="13"/>
      <c r="B29" s="9" t="e">
        <f>#REF!-#REF!</f>
        <v>#REF!</v>
      </c>
      <c r="C29" s="9">
        <v>2.2916666666666669E-2</v>
      </c>
      <c r="D29" s="8" t="e">
        <f t="shared" si="6"/>
        <v>#REF!</v>
      </c>
      <c r="E29" s="8">
        <v>2</v>
      </c>
      <c r="F29" s="8">
        <v>0</v>
      </c>
      <c r="G29" s="8">
        <f t="shared" si="7"/>
        <v>2</v>
      </c>
      <c r="H29" s="9" t="e">
        <f t="shared" si="8"/>
        <v>#REF!</v>
      </c>
      <c r="I29" s="3"/>
      <c r="J29" s="9"/>
    </row>
    <row r="30" spans="1:10" hidden="1" outlineLevel="1" x14ac:dyDescent="0.25">
      <c r="A30" s="13"/>
      <c r="B30" s="9" t="e">
        <f>#REF!-#REF!</f>
        <v>#REF!</v>
      </c>
      <c r="C30" s="9">
        <v>1.9317129629629629E-2</v>
      </c>
      <c r="D30" s="8" t="e">
        <f t="shared" si="6"/>
        <v>#REF!</v>
      </c>
      <c r="E30" s="8">
        <v>2</v>
      </c>
      <c r="F30" s="8">
        <v>0</v>
      </c>
      <c r="G30" s="8">
        <f t="shared" si="7"/>
        <v>2</v>
      </c>
      <c r="H30" s="9" t="e">
        <f t="shared" si="8"/>
        <v>#REF!</v>
      </c>
      <c r="I30" s="3"/>
      <c r="J30" s="9"/>
    </row>
    <row r="31" spans="1:10" collapsed="1" x14ac:dyDescent="0.25">
      <c r="A31" s="13"/>
      <c r="B31" s="9"/>
      <c r="C31" s="9"/>
      <c r="D31" s="8"/>
      <c r="E31" s="8"/>
      <c r="F31" s="8"/>
      <c r="G31" s="8"/>
      <c r="H31" s="9"/>
      <c r="I31" s="3"/>
      <c r="J31" s="9"/>
    </row>
    <row r="32" spans="1:10" x14ac:dyDescent="0.25">
      <c r="B32" s="9"/>
      <c r="C32" s="9"/>
      <c r="D32" s="8"/>
      <c r="E32" s="8"/>
      <c r="G32" s="8"/>
      <c r="H32" s="9"/>
      <c r="I32" s="15"/>
      <c r="J32" s="9"/>
    </row>
    <row r="33" spans="1:10" x14ac:dyDescent="0.25">
      <c r="A33" s="43" t="s">
        <v>162</v>
      </c>
      <c r="B33" s="37">
        <v>1.6493055555555556E-2</v>
      </c>
      <c r="C33" s="37">
        <v>1.6319444444444445E-2</v>
      </c>
      <c r="D33" s="8"/>
      <c r="E33" s="8"/>
      <c r="F33" s="8"/>
      <c r="G33" s="8"/>
      <c r="H33" s="37">
        <f>MIN(B33,C33)</f>
        <v>1.6319444444444445E-2</v>
      </c>
      <c r="I33" s="17"/>
      <c r="J33" s="9"/>
    </row>
    <row r="34" spans="1:10" x14ac:dyDescent="0.25">
      <c r="A34" s="43" t="s">
        <v>176</v>
      </c>
      <c r="B34" s="37">
        <v>2.2361111111111113E-2</v>
      </c>
      <c r="C34" s="37">
        <v>2.2222222222222223E-2</v>
      </c>
      <c r="D34" s="8"/>
      <c r="E34" s="8"/>
      <c r="F34" s="8"/>
      <c r="G34" s="8"/>
      <c r="H34" s="37">
        <v>2.2361111111111113E-2</v>
      </c>
      <c r="I34" s="13"/>
      <c r="J34" s="9"/>
    </row>
    <row r="35" spans="1:10" s="43" customFormat="1" x14ac:dyDescent="0.25">
      <c r="B35" s="49"/>
      <c r="C35" s="9"/>
      <c r="D35" s="8"/>
      <c r="E35" s="8"/>
      <c r="F35" s="8"/>
      <c r="G35" s="8"/>
      <c r="H35" s="49"/>
      <c r="I35" s="13"/>
      <c r="J35" s="9"/>
    </row>
    <row r="36" spans="1:10" s="43" customFormat="1" x14ac:dyDescent="0.25">
      <c r="B36" s="49"/>
      <c r="C36" s="9"/>
      <c r="D36" s="8"/>
      <c r="E36" s="8"/>
      <c r="F36" s="8"/>
      <c r="G36" s="8"/>
      <c r="H36" s="49"/>
      <c r="I36" s="13"/>
      <c r="J36" s="9"/>
    </row>
    <row r="37" spans="1:10" x14ac:dyDescent="0.25">
      <c r="A37" s="15" t="s">
        <v>37</v>
      </c>
      <c r="B37" s="9"/>
      <c r="C37" s="9"/>
      <c r="D37" s="8"/>
      <c r="E37" s="8"/>
      <c r="G37" s="8"/>
      <c r="H37" s="9"/>
      <c r="I37" s="4"/>
      <c r="J37" s="9"/>
    </row>
    <row r="38" spans="1:10" x14ac:dyDescent="0.25">
      <c r="A38" s="43" t="s">
        <v>174</v>
      </c>
      <c r="B38" s="37">
        <v>1.4548611111111111E-2</v>
      </c>
      <c r="C38" s="37">
        <v>1.4548611111111111E-2</v>
      </c>
      <c r="D38" s="8"/>
      <c r="E38" s="8"/>
      <c r="G38" s="8"/>
      <c r="H38" s="9"/>
      <c r="I38" s="3"/>
      <c r="J38" s="9"/>
    </row>
    <row r="39" spans="1:10" x14ac:dyDescent="0.25">
      <c r="A39" s="43" t="s">
        <v>169</v>
      </c>
      <c r="B39" s="37">
        <v>1.6574074074074074E-2</v>
      </c>
      <c r="C39" s="37">
        <v>1.6412037037037037E-2</v>
      </c>
      <c r="D39" s="8"/>
      <c r="E39" s="8"/>
      <c r="F39" s="8"/>
      <c r="G39" s="8"/>
      <c r="H39" s="9"/>
      <c r="I39" s="3"/>
      <c r="J39" s="9"/>
    </row>
    <row r="40" spans="1:10" s="43" customFormat="1" x14ac:dyDescent="0.25">
      <c r="A40" s="43" t="s">
        <v>175</v>
      </c>
      <c r="B40" s="37">
        <v>1.7534722222222222E-2</v>
      </c>
      <c r="C40" s="37">
        <v>1.7534722222222222E-2</v>
      </c>
      <c r="D40" s="8"/>
      <c r="E40" s="8"/>
      <c r="F40" s="8"/>
      <c r="G40" s="8"/>
      <c r="H40" s="9"/>
      <c r="I40" s="3"/>
      <c r="J40" s="9"/>
    </row>
    <row r="41" spans="1:10" s="43" customFormat="1" x14ac:dyDescent="0.25">
      <c r="B41" s="9"/>
      <c r="C41" s="9"/>
      <c r="D41" s="8"/>
      <c r="E41" s="8"/>
      <c r="F41" s="8"/>
      <c r="G41" s="8"/>
      <c r="H41" s="9"/>
      <c r="I41" s="3"/>
      <c r="J41" s="9"/>
    </row>
    <row r="42" spans="1:10" x14ac:dyDescent="0.25">
      <c r="I42" s="3"/>
      <c r="J42" s="9"/>
    </row>
    <row r="43" spans="1:10" x14ac:dyDescent="0.25">
      <c r="A43" s="3" t="s">
        <v>18</v>
      </c>
      <c r="I43" s="3"/>
      <c r="J43" s="9"/>
    </row>
    <row r="44" spans="1:10" x14ac:dyDescent="0.25">
      <c r="I44" s="3"/>
      <c r="J44" s="9"/>
    </row>
    <row r="45" spans="1:10" x14ac:dyDescent="0.25">
      <c r="A45" s="3" t="s">
        <v>149</v>
      </c>
      <c r="I45" s="3"/>
      <c r="J45" s="9"/>
    </row>
    <row r="46" spans="1:10" x14ac:dyDescent="0.25">
      <c r="I46" s="3"/>
      <c r="J46" s="9"/>
    </row>
    <row r="47" spans="1:10" x14ac:dyDescent="0.25">
      <c r="I47" s="3"/>
      <c r="J47" s="9"/>
    </row>
    <row r="48" spans="1:10" x14ac:dyDescent="0.25">
      <c r="I48" s="3"/>
      <c r="J48" s="9"/>
    </row>
    <row r="49" spans="9:10" x14ac:dyDescent="0.25">
      <c r="I49" s="3"/>
      <c r="J49" s="9"/>
    </row>
    <row r="50" spans="9:10" x14ac:dyDescent="0.25">
      <c r="I50" s="3"/>
      <c r="J50" s="9"/>
    </row>
    <row r="51" spans="9:10" x14ac:dyDescent="0.25">
      <c r="I51" s="3"/>
      <c r="J51" s="9"/>
    </row>
    <row r="52" spans="9:10" x14ac:dyDescent="0.25">
      <c r="I52" s="3"/>
      <c r="J52" s="9"/>
    </row>
    <row r="53" spans="9:10" x14ac:dyDescent="0.25">
      <c r="I53" s="3"/>
      <c r="J53" s="9"/>
    </row>
    <row r="54" spans="9:10" x14ac:dyDescent="0.25">
      <c r="I54" s="3"/>
      <c r="J54" s="9"/>
    </row>
    <row r="55" spans="9:10" x14ac:dyDescent="0.25">
      <c r="I55" s="3"/>
      <c r="J55" s="9"/>
    </row>
    <row r="56" spans="9:10" x14ac:dyDescent="0.25">
      <c r="I56" s="3"/>
      <c r="J56" s="9"/>
    </row>
    <row r="57" spans="9:10" x14ac:dyDescent="0.25">
      <c r="J57" s="9"/>
    </row>
    <row r="58" spans="9:10" x14ac:dyDescent="0.25">
      <c r="I58" s="3"/>
      <c r="J58" s="9"/>
    </row>
    <row r="59" spans="9:10" x14ac:dyDescent="0.25">
      <c r="J59" s="9"/>
    </row>
    <row r="60" spans="9:10" x14ac:dyDescent="0.25">
      <c r="J60" s="9"/>
    </row>
    <row r="61" spans="9:10" x14ac:dyDescent="0.25">
      <c r="J61" s="9"/>
    </row>
    <row r="62" spans="9:10" x14ac:dyDescent="0.25">
      <c r="J62" s="9"/>
    </row>
    <row r="63" spans="9:10" x14ac:dyDescent="0.25">
      <c r="J63" s="9"/>
    </row>
    <row r="64" spans="9:10" x14ac:dyDescent="0.25">
      <c r="J64" s="9"/>
    </row>
    <row r="65" spans="10:10" x14ac:dyDescent="0.25">
      <c r="J65" s="9"/>
    </row>
    <row r="74" spans="10:10" x14ac:dyDescent="0.25">
      <c r="J74" s="5"/>
    </row>
  </sheetData>
  <sortState ref="A12:L21">
    <sortCondition ref="D12:D21"/>
  </sortState>
  <printOptions gridLines="1"/>
  <pageMargins left="0.70866141732283472" right="0.70866141732283472" top="0.74803149606299213" bottom="0.74803149606299213" header="0.31496062992125984" footer="0.31496062992125984"/>
  <pageSetup scale="92" orientation="landscape" r:id="rId1"/>
  <headerFooter>
    <oddHeader>&amp;L16/01/2014&amp;C&amp;20Brian Whiteway 2-up TT Series 2014&amp;RHopelands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Normal="100" workbookViewId="0">
      <selection activeCell="A19" sqref="A19"/>
    </sheetView>
  </sheetViews>
  <sheetFormatPr defaultRowHeight="15.75" x14ac:dyDescent="0.25"/>
  <cols>
    <col min="1" max="1" width="34.42578125" style="3" customWidth="1"/>
    <col min="2" max="3" width="11.42578125" style="2" customWidth="1"/>
    <col min="4" max="4" width="11.42578125" style="7" customWidth="1"/>
    <col min="5" max="5" width="7.5703125" style="6" customWidth="1"/>
    <col min="6" max="6" width="8.140625" style="6" customWidth="1"/>
    <col min="7" max="7" width="12.85546875" style="7" customWidth="1"/>
    <col min="8" max="8" width="18.5703125" style="5" customWidth="1"/>
    <col min="9" max="9" width="20.5703125" customWidth="1"/>
  </cols>
  <sheetData>
    <row r="1" spans="1:10" s="1" customForma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2" t="s">
        <v>6</v>
      </c>
      <c r="F1" s="12" t="s">
        <v>35</v>
      </c>
      <c r="G1" s="12" t="s">
        <v>16</v>
      </c>
      <c r="H1" s="11" t="s">
        <v>15</v>
      </c>
      <c r="I1" s="13"/>
      <c r="J1" s="9"/>
    </row>
    <row r="2" spans="1:10" s="1" customFormat="1" x14ac:dyDescent="0.25">
      <c r="A2" s="16" t="s">
        <v>45</v>
      </c>
      <c r="B2" s="11"/>
      <c r="C2" s="11"/>
      <c r="D2" s="12"/>
      <c r="E2" s="12"/>
      <c r="F2" s="12"/>
      <c r="G2" s="12"/>
      <c r="H2" s="11"/>
      <c r="I2" s="13"/>
      <c r="J2" s="9"/>
    </row>
    <row r="3" spans="1:10" x14ac:dyDescent="0.25">
      <c r="A3" s="51" t="s">
        <v>179</v>
      </c>
      <c r="B3" s="62">
        <v>1.7511574074074072E-2</v>
      </c>
      <c r="C3" s="73">
        <v>1.7708333333333333E-2</v>
      </c>
      <c r="D3" s="8">
        <f>(HOUR(B3)*3600+MINUTE(B3)*60+SECOND(B3))-(HOUR(C3)*3600+MINUTE(C3)*60+SECOND(C3))</f>
        <v>-17</v>
      </c>
      <c r="E3" s="6">
        <v>10</v>
      </c>
      <c r="F3" s="6">
        <v>1</v>
      </c>
      <c r="G3" s="8">
        <f>E3+F3</f>
        <v>11</v>
      </c>
      <c r="H3" s="9">
        <f>MIN(B3,C3)</f>
        <v>1.7511574074074072E-2</v>
      </c>
      <c r="I3" s="13"/>
      <c r="J3" s="9"/>
    </row>
    <row r="4" spans="1:10" x14ac:dyDescent="0.25">
      <c r="A4" s="51" t="s">
        <v>159</v>
      </c>
      <c r="B4" s="62">
        <v>1.539351851851852E-2</v>
      </c>
      <c r="C4" s="73">
        <v>1.5243055555555557E-2</v>
      </c>
      <c r="D4" s="8">
        <f>(HOUR(B4)*3600+MINUTE(B4)*60+SECOND(B4))-(HOUR(C4)*3600+MINUTE(C4)*60+SECOND(C4))</f>
        <v>13</v>
      </c>
      <c r="E4" s="6">
        <v>9</v>
      </c>
      <c r="F4" s="6">
        <v>3</v>
      </c>
      <c r="G4" s="8">
        <f>E4+F4</f>
        <v>12</v>
      </c>
      <c r="H4" s="9">
        <f>MIN(B4,C4)</f>
        <v>1.5243055555555557E-2</v>
      </c>
      <c r="I4" s="13"/>
      <c r="J4" s="9"/>
    </row>
    <row r="5" spans="1:10" x14ac:dyDescent="0.25">
      <c r="A5" s="51" t="s">
        <v>151</v>
      </c>
      <c r="B5" s="62">
        <v>1.7094907407407409E-2</v>
      </c>
      <c r="C5" s="73">
        <v>1.6747685185185185E-2</v>
      </c>
      <c r="D5" s="8">
        <f>(HOUR(B5)*3600+MINUTE(B5)*60+SECOND(B5))-(HOUR(C5)*3600+MINUTE(C5)*60+SECOND(C5))</f>
        <v>30</v>
      </c>
      <c r="E5" s="6">
        <v>8</v>
      </c>
      <c r="F5" s="6">
        <v>2</v>
      </c>
      <c r="G5" s="8">
        <f>E5+F5</f>
        <v>10</v>
      </c>
      <c r="H5" s="9">
        <f>MIN(B5,C5)</f>
        <v>1.6747685185185185E-2</v>
      </c>
      <c r="I5" s="14"/>
      <c r="J5" s="9"/>
    </row>
    <row r="6" spans="1:10" x14ac:dyDescent="0.25">
      <c r="A6" s="13"/>
      <c r="B6" s="62"/>
      <c r="C6" s="73"/>
      <c r="D6" s="8"/>
      <c r="G6" s="8"/>
      <c r="H6" s="9"/>
      <c r="I6" s="13"/>
      <c r="J6" s="9"/>
    </row>
    <row r="7" spans="1:10" x14ac:dyDescent="0.25">
      <c r="A7" s="15" t="s">
        <v>46</v>
      </c>
      <c r="B7" s="60"/>
      <c r="C7" s="63"/>
      <c r="I7" s="3"/>
      <c r="J7" s="9"/>
    </row>
    <row r="8" spans="1:10" x14ac:dyDescent="0.25">
      <c r="A8" s="52" t="s">
        <v>180</v>
      </c>
      <c r="B8" s="62">
        <v>1.9016203703703705E-2</v>
      </c>
      <c r="C8" s="73">
        <v>1.9444444444444445E-2</v>
      </c>
      <c r="D8" s="8">
        <f t="shared" ref="D8:D17" si="0">(HOUR(B8)*3600+MINUTE(B8)*60+SECOND(B8))-(HOUR(C8)*3600+MINUTE(C8)*60+SECOND(C8))</f>
        <v>-37</v>
      </c>
      <c r="E8" s="6">
        <v>10</v>
      </c>
      <c r="G8" s="8">
        <f t="shared" ref="G8:G17" si="1">E8+F8</f>
        <v>10</v>
      </c>
      <c r="H8" s="9">
        <f t="shared" ref="H8:H17" si="2">MIN(B8,C8)</f>
        <v>1.9016203703703705E-2</v>
      </c>
      <c r="I8" s="13"/>
      <c r="J8" s="9"/>
    </row>
    <row r="9" spans="1:10" x14ac:dyDescent="0.25">
      <c r="A9" s="52" t="s">
        <v>181</v>
      </c>
      <c r="B9" s="62">
        <v>1.6527777777777777E-2</v>
      </c>
      <c r="C9" s="73">
        <v>1.6666666666666666E-2</v>
      </c>
      <c r="D9" s="8">
        <f t="shared" si="0"/>
        <v>-12</v>
      </c>
      <c r="E9" s="6">
        <v>9</v>
      </c>
      <c r="F9" s="6">
        <v>1</v>
      </c>
      <c r="G9" s="8">
        <f t="shared" si="1"/>
        <v>10</v>
      </c>
      <c r="H9" s="9">
        <f t="shared" si="2"/>
        <v>1.6527777777777777E-2</v>
      </c>
      <c r="I9" s="13"/>
      <c r="J9" s="9"/>
    </row>
    <row r="10" spans="1:10" x14ac:dyDescent="0.25">
      <c r="A10" s="52" t="s">
        <v>182</v>
      </c>
      <c r="B10" s="62">
        <v>1.5347222222222222E-2</v>
      </c>
      <c r="C10" s="73">
        <v>1.5266203703703705E-2</v>
      </c>
      <c r="D10" s="8">
        <f t="shared" si="0"/>
        <v>7</v>
      </c>
      <c r="E10" s="64">
        <v>8</v>
      </c>
      <c r="F10" s="6">
        <v>3</v>
      </c>
      <c r="G10" s="8">
        <f t="shared" si="1"/>
        <v>11</v>
      </c>
      <c r="H10" s="9">
        <f t="shared" si="2"/>
        <v>1.5266203703703705E-2</v>
      </c>
      <c r="I10" s="13"/>
      <c r="J10" s="9"/>
    </row>
    <row r="11" spans="1:10" x14ac:dyDescent="0.25">
      <c r="A11" s="52" t="s">
        <v>183</v>
      </c>
      <c r="B11" s="62">
        <v>1.6377314814814813E-2</v>
      </c>
      <c r="C11" s="73">
        <v>1.6122685185185184E-2</v>
      </c>
      <c r="D11" s="8">
        <f t="shared" si="0"/>
        <v>22</v>
      </c>
      <c r="E11" s="64">
        <v>7</v>
      </c>
      <c r="F11" s="6">
        <v>2</v>
      </c>
      <c r="G11" s="8">
        <f t="shared" si="1"/>
        <v>9</v>
      </c>
      <c r="H11" s="9">
        <f t="shared" si="2"/>
        <v>1.6122685185185184E-2</v>
      </c>
      <c r="I11" s="13"/>
      <c r="J11" s="9"/>
    </row>
    <row r="12" spans="1:10" x14ac:dyDescent="0.25">
      <c r="A12" s="52" t="s">
        <v>171</v>
      </c>
      <c r="B12" s="62">
        <v>1.7893518518518517E-2</v>
      </c>
      <c r="C12" s="73">
        <v>1.7627314814814814E-2</v>
      </c>
      <c r="D12" s="8">
        <f t="shared" si="0"/>
        <v>23</v>
      </c>
      <c r="E12" s="64">
        <v>6</v>
      </c>
      <c r="G12" s="8">
        <f t="shared" si="1"/>
        <v>6</v>
      </c>
      <c r="H12" s="9">
        <f t="shared" si="2"/>
        <v>1.7627314814814814E-2</v>
      </c>
      <c r="I12" s="13"/>
      <c r="J12" s="9"/>
    </row>
    <row r="13" spans="1:10" x14ac:dyDescent="0.25">
      <c r="A13" s="52" t="s">
        <v>67</v>
      </c>
      <c r="B13" s="62">
        <v>1.7164351851851851E-2</v>
      </c>
      <c r="C13" s="73">
        <v>1.653935185185185E-2</v>
      </c>
      <c r="D13" s="8">
        <f t="shared" si="0"/>
        <v>54</v>
      </c>
      <c r="E13" s="64">
        <v>5</v>
      </c>
      <c r="G13" s="8">
        <f t="shared" si="1"/>
        <v>5</v>
      </c>
      <c r="H13" s="9">
        <f t="shared" si="2"/>
        <v>1.653935185185185E-2</v>
      </c>
      <c r="I13" s="14"/>
      <c r="J13" s="9"/>
    </row>
    <row r="14" spans="1:10" x14ac:dyDescent="0.25">
      <c r="A14" s="52" t="s">
        <v>184</v>
      </c>
      <c r="B14" s="62">
        <v>1.7835648148148149E-2</v>
      </c>
      <c r="C14" s="73">
        <v>1.7164351851851851E-2</v>
      </c>
      <c r="D14" s="8">
        <f t="shared" si="0"/>
        <v>58</v>
      </c>
      <c r="E14" s="64">
        <v>4</v>
      </c>
      <c r="G14" s="8">
        <f t="shared" si="1"/>
        <v>4</v>
      </c>
      <c r="H14" s="9">
        <f t="shared" si="2"/>
        <v>1.7164351851851851E-2</v>
      </c>
      <c r="I14" s="14"/>
      <c r="J14" s="9"/>
    </row>
    <row r="15" spans="1:10" x14ac:dyDescent="0.25">
      <c r="A15" s="52" t="s">
        <v>17</v>
      </c>
      <c r="B15" s="62">
        <v>2.0034722222222221E-2</v>
      </c>
      <c r="C15" s="73">
        <v>1.9293981481481485E-2</v>
      </c>
      <c r="D15" s="8">
        <f t="shared" si="0"/>
        <v>64</v>
      </c>
      <c r="E15" s="64">
        <v>3</v>
      </c>
      <c r="G15" s="8">
        <f t="shared" si="1"/>
        <v>3</v>
      </c>
      <c r="H15" s="9">
        <f t="shared" si="2"/>
        <v>1.9293981481481485E-2</v>
      </c>
      <c r="I15" s="3"/>
      <c r="J15" s="9"/>
    </row>
    <row r="16" spans="1:10" x14ac:dyDescent="0.25">
      <c r="A16" s="52" t="s">
        <v>50</v>
      </c>
      <c r="B16" s="62">
        <v>1.7731481481481483E-2</v>
      </c>
      <c r="C16" s="73">
        <v>1.6134259259259261E-2</v>
      </c>
      <c r="D16" s="8">
        <f t="shared" si="0"/>
        <v>138</v>
      </c>
      <c r="E16" s="64">
        <v>2</v>
      </c>
      <c r="G16" s="8">
        <f t="shared" si="1"/>
        <v>2</v>
      </c>
      <c r="H16" s="9">
        <f t="shared" si="2"/>
        <v>1.6134259259259261E-2</v>
      </c>
      <c r="I16" s="17"/>
      <c r="J16" s="9"/>
    </row>
    <row r="17" spans="1:10" x14ac:dyDescent="0.25">
      <c r="A17" s="52" t="s">
        <v>152</v>
      </c>
      <c r="B17" s="62">
        <v>2.3495370370370371E-2</v>
      </c>
      <c r="C17" s="73">
        <v>2.0555555555555556E-2</v>
      </c>
      <c r="D17" s="8">
        <f t="shared" si="0"/>
        <v>254</v>
      </c>
      <c r="E17" s="6">
        <v>2</v>
      </c>
      <c r="G17" s="8">
        <f t="shared" si="1"/>
        <v>2</v>
      </c>
      <c r="H17" s="9">
        <f t="shared" si="2"/>
        <v>2.0555555555555556E-2</v>
      </c>
      <c r="I17" s="13"/>
      <c r="J17" s="9"/>
    </row>
    <row r="18" spans="1:10" s="43" customFormat="1" x14ac:dyDescent="0.25">
      <c r="A18" s="3"/>
      <c r="B18" s="62"/>
      <c r="C18" s="73"/>
      <c r="D18" s="8"/>
      <c r="E18" s="6"/>
      <c r="F18" s="6"/>
      <c r="G18" s="8"/>
      <c r="H18" s="5"/>
      <c r="I18" s="3"/>
      <c r="J18" s="9"/>
    </row>
    <row r="19" spans="1:10" s="43" customFormat="1" x14ac:dyDescent="0.25">
      <c r="A19" s="59" t="s">
        <v>167</v>
      </c>
      <c r="B19" s="62"/>
      <c r="C19" s="73"/>
      <c r="D19" s="8"/>
      <c r="E19" s="6"/>
      <c r="F19" s="6"/>
      <c r="G19" s="8"/>
      <c r="H19" s="5"/>
      <c r="I19" s="3"/>
      <c r="J19" s="9"/>
    </row>
    <row r="20" spans="1:10" s="43" customFormat="1" x14ac:dyDescent="0.25">
      <c r="A20" s="53" t="s">
        <v>185</v>
      </c>
      <c r="B20" s="62">
        <v>1.4409722222222221E-2</v>
      </c>
      <c r="C20" s="73">
        <v>1.4583333333333332E-2</v>
      </c>
      <c r="D20" s="8"/>
      <c r="E20" s="6"/>
      <c r="F20" s="6"/>
      <c r="G20" s="8"/>
      <c r="H20" s="65">
        <f t="shared" ref="H20:H21" si="3">MIN(B20,C20)</f>
        <v>1.4409722222222221E-2</v>
      </c>
      <c r="I20" s="3"/>
      <c r="J20" s="9"/>
    </row>
    <row r="21" spans="1:10" x14ac:dyDescent="0.25">
      <c r="A21" s="53" t="s">
        <v>186</v>
      </c>
      <c r="B21" s="62">
        <v>1.9039351851851852E-2</v>
      </c>
      <c r="C21" s="73">
        <v>1.8749999999999999E-2</v>
      </c>
      <c r="D21" s="8"/>
      <c r="G21" s="8"/>
      <c r="H21" s="65">
        <f t="shared" si="3"/>
        <v>1.8749999999999999E-2</v>
      </c>
      <c r="I21" s="3"/>
      <c r="J21" s="9"/>
    </row>
    <row r="22" spans="1:10" s="53" customFormat="1" x14ac:dyDescent="0.25">
      <c r="B22" s="62"/>
      <c r="C22" s="73"/>
      <c r="D22" s="57"/>
      <c r="E22" s="56"/>
      <c r="F22" s="56"/>
      <c r="G22" s="57"/>
      <c r="H22" s="55"/>
      <c r="I22" s="54"/>
      <c r="J22" s="58"/>
    </row>
    <row r="23" spans="1:10" x14ac:dyDescent="0.25">
      <c r="A23" s="17" t="s">
        <v>178</v>
      </c>
      <c r="B23" s="61"/>
      <c r="C23" s="65"/>
      <c r="D23" s="8"/>
      <c r="G23" s="8"/>
      <c r="I23" s="3"/>
      <c r="J23" s="9"/>
    </row>
    <row r="24" spans="1:10" x14ac:dyDescent="0.25">
      <c r="A24" s="3" t="s">
        <v>169</v>
      </c>
      <c r="B24" s="62">
        <v>1.7256944444444446E-2</v>
      </c>
      <c r="C24" s="65">
        <v>1.6412037037037037E-2</v>
      </c>
      <c r="D24" s="8"/>
      <c r="G24" s="8"/>
      <c r="H24" s="9">
        <f t="shared" ref="H24" si="4">MIN(B24,C24)</f>
        <v>1.6412037037037037E-2</v>
      </c>
      <c r="I24" s="3"/>
      <c r="J24" s="9"/>
    </row>
    <row r="25" spans="1:10" x14ac:dyDescent="0.25">
      <c r="B25" s="9"/>
      <c r="C25" s="9"/>
      <c r="D25" s="8"/>
      <c r="G25" s="8"/>
      <c r="I25" s="3"/>
      <c r="J25" s="9"/>
    </row>
    <row r="26" spans="1:10" x14ac:dyDescent="0.25">
      <c r="B26" s="9"/>
      <c r="C26" s="9"/>
      <c r="D26" s="8"/>
      <c r="G26" s="8"/>
      <c r="I26" s="3"/>
      <c r="J26" s="9"/>
    </row>
    <row r="27" spans="1:10" x14ac:dyDescent="0.25">
      <c r="B27" s="9"/>
      <c r="C27" s="9"/>
      <c r="D27" s="8"/>
      <c r="G27" s="8"/>
      <c r="I27" s="3"/>
      <c r="J27" s="9"/>
    </row>
    <row r="28" spans="1:10" x14ac:dyDescent="0.25">
      <c r="A28" s="3" t="s">
        <v>18</v>
      </c>
      <c r="I28" s="3"/>
      <c r="J28" s="9"/>
    </row>
    <row r="29" spans="1:10" x14ac:dyDescent="0.25">
      <c r="I29" s="3"/>
      <c r="J29" s="9"/>
    </row>
    <row r="30" spans="1:10" x14ac:dyDescent="0.25">
      <c r="I30" s="3"/>
      <c r="J30" s="9"/>
    </row>
    <row r="31" spans="1:10" x14ac:dyDescent="0.25">
      <c r="I31" s="3"/>
      <c r="J31" s="9"/>
    </row>
    <row r="32" spans="1:10" x14ac:dyDescent="0.25">
      <c r="J32" s="9"/>
    </row>
    <row r="33" spans="9:10" x14ac:dyDescent="0.25">
      <c r="I33" s="3"/>
      <c r="J33" s="9"/>
    </row>
    <row r="34" spans="9:10" x14ac:dyDescent="0.25">
      <c r="J34" s="9"/>
    </row>
    <row r="35" spans="9:10" x14ac:dyDescent="0.25">
      <c r="J35" s="9"/>
    </row>
    <row r="36" spans="9:10" x14ac:dyDescent="0.25">
      <c r="J36" s="9"/>
    </row>
    <row r="37" spans="9:10" x14ac:dyDescent="0.25">
      <c r="J37" s="9"/>
    </row>
    <row r="38" spans="9:10" x14ac:dyDescent="0.25">
      <c r="J38" s="9"/>
    </row>
    <row r="39" spans="9:10" x14ac:dyDescent="0.25">
      <c r="J39" s="9"/>
    </row>
    <row r="40" spans="9:10" x14ac:dyDescent="0.25">
      <c r="J40" s="9"/>
    </row>
    <row r="49" spans="10:10" x14ac:dyDescent="0.25">
      <c r="J49" s="5"/>
    </row>
  </sheetData>
  <sortState ref="A11:L22">
    <sortCondition ref="D11:D22"/>
  </sortState>
  <printOptions gridLine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&amp;L22/01/2014&amp;C&amp;20Brian Whiteway 2-up TT Series 2014
&amp;RHopelands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zoomScaleNormal="100" workbookViewId="0">
      <selection activeCell="A23" sqref="A23:XFD24"/>
    </sheetView>
  </sheetViews>
  <sheetFormatPr defaultRowHeight="15.75" x14ac:dyDescent="0.25"/>
  <cols>
    <col min="1" max="1" width="30.140625" style="3" customWidth="1"/>
    <col min="2" max="5" width="11.42578125" style="2" customWidth="1"/>
    <col min="6" max="6" width="11.42578125" style="7" customWidth="1"/>
    <col min="7" max="7" width="11.85546875" style="6" customWidth="1"/>
    <col min="8" max="8" width="11" style="6" customWidth="1"/>
    <col min="9" max="9" width="13.85546875" style="80" customWidth="1"/>
    <col min="10" max="10" width="10.5703125" style="5" customWidth="1"/>
    <col min="11" max="11" width="32.5703125" customWidth="1"/>
  </cols>
  <sheetData>
    <row r="1" spans="1:12" s="1" customForma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2" t="s">
        <v>6</v>
      </c>
      <c r="F1" s="12" t="s">
        <v>35</v>
      </c>
      <c r="G1" s="85" t="s">
        <v>16</v>
      </c>
      <c r="H1" s="1" t="s">
        <v>15</v>
      </c>
      <c r="J1" s="11"/>
      <c r="K1" s="17"/>
    </row>
    <row r="2" spans="1:12" s="1" customFormat="1" x14ac:dyDescent="0.25">
      <c r="A2" s="16"/>
      <c r="B2" s="11"/>
      <c r="C2" s="11"/>
      <c r="D2" s="11"/>
      <c r="E2" s="11"/>
      <c r="F2" s="12"/>
      <c r="G2" s="12"/>
      <c r="H2" s="12"/>
      <c r="I2" s="85"/>
      <c r="J2" s="11"/>
      <c r="K2" s="17"/>
    </row>
    <row r="3" spans="1:12" x14ac:dyDescent="0.25">
      <c r="A3" s="88" t="s">
        <v>45</v>
      </c>
      <c r="B3" s="84"/>
      <c r="C3" s="84"/>
      <c r="D3" s="85"/>
      <c r="E3" s="85"/>
      <c r="F3" s="85"/>
      <c r="G3" s="85"/>
      <c r="H3" s="84"/>
      <c r="I3" s="82"/>
      <c r="J3" s="9"/>
      <c r="K3" s="17"/>
      <c r="L3" s="1"/>
    </row>
    <row r="4" spans="1:12" x14ac:dyDescent="0.25">
      <c r="A4" s="77" t="s">
        <v>179</v>
      </c>
      <c r="B4" s="89">
        <v>1.7280092592592593E-2</v>
      </c>
      <c r="C4" s="89">
        <v>1.7511574074074072E-2</v>
      </c>
      <c r="D4" s="82">
        <f>(HOUR(B4)*3600+MINUTE(B4)*60+SECOND(B4))-(HOUR(C4)*3600+MINUTE(C4)*60+SECOND(C4))</f>
        <v>-20</v>
      </c>
      <c r="E4" s="82">
        <v>10</v>
      </c>
      <c r="F4" s="82">
        <v>1</v>
      </c>
      <c r="G4" s="82">
        <f>SUM(E4:F4)</f>
        <v>11</v>
      </c>
      <c r="H4" s="83">
        <f>MIN(B4,C4)</f>
        <v>1.7280092592592593E-2</v>
      </c>
      <c r="I4" s="82"/>
      <c r="J4" s="83"/>
      <c r="K4" s="17"/>
      <c r="L4" s="78"/>
    </row>
    <row r="5" spans="1:12" s="1" customFormat="1" x14ac:dyDescent="0.25">
      <c r="A5" s="77" t="s">
        <v>157</v>
      </c>
      <c r="B5" s="89">
        <v>1.5173611111111112E-2</v>
      </c>
      <c r="C5" s="89">
        <v>1.5358796296296296E-2</v>
      </c>
      <c r="D5" s="82">
        <f>(HOUR(B5)*3600+MINUTE(B5)*60+SECOND(B5))-(HOUR(C5)*3600+MINUTE(C5)*60+SECOND(C5))</f>
        <v>-16</v>
      </c>
      <c r="E5" s="82">
        <v>9</v>
      </c>
      <c r="F5" s="82">
        <v>3</v>
      </c>
      <c r="G5" s="82">
        <f>SUM(E5:F5)</f>
        <v>12</v>
      </c>
      <c r="H5" s="83">
        <f>MIN(B5,C5)</f>
        <v>1.5173611111111112E-2</v>
      </c>
      <c r="I5" s="82"/>
      <c r="J5" s="83"/>
      <c r="K5" s="77"/>
      <c r="L5" s="77"/>
    </row>
    <row r="6" spans="1:12" s="1" customFormat="1" x14ac:dyDescent="0.25">
      <c r="A6" s="77" t="s">
        <v>159</v>
      </c>
      <c r="B6" s="89">
        <v>1.5185185185185185E-2</v>
      </c>
      <c r="C6" s="89">
        <v>1.5243055555555557E-2</v>
      </c>
      <c r="D6" s="82">
        <f>(HOUR(B6)*3600+MINUTE(B6)*60+SECOND(B6))-(HOUR(C6)*3600+MINUTE(C6)*60+SECOND(C6))</f>
        <v>-5</v>
      </c>
      <c r="E6" s="82">
        <v>8</v>
      </c>
      <c r="F6" s="82">
        <v>2</v>
      </c>
      <c r="G6" s="82">
        <f>SUM(E6:F6)</f>
        <v>10</v>
      </c>
      <c r="H6" s="83">
        <f>MIN(B6,C6)</f>
        <v>1.5185185185185185E-2</v>
      </c>
      <c r="I6" s="82"/>
      <c r="J6" s="83"/>
      <c r="K6"/>
      <c r="L6"/>
    </row>
    <row r="7" spans="1:12" s="78" customFormat="1" x14ac:dyDescent="0.25">
      <c r="A7" s="86"/>
      <c r="B7" s="89"/>
      <c r="C7" s="89"/>
      <c r="D7" s="82"/>
      <c r="E7" s="82"/>
      <c r="F7" s="82"/>
      <c r="G7" s="82"/>
      <c r="H7" s="83"/>
      <c r="I7" s="82"/>
      <c r="J7" s="83"/>
      <c r="K7" s="77"/>
      <c r="L7" s="77"/>
    </row>
    <row r="8" spans="1:12" s="1" customFormat="1" x14ac:dyDescent="0.25">
      <c r="A8" s="87" t="s">
        <v>46</v>
      </c>
      <c r="B8" s="89"/>
      <c r="C8" s="89"/>
      <c r="D8" s="82"/>
      <c r="E8" s="82"/>
      <c r="F8" s="82"/>
      <c r="G8" s="82"/>
      <c r="H8" s="83"/>
      <c r="I8" s="82"/>
      <c r="J8" s="79"/>
      <c r="K8" s="17"/>
    </row>
    <row r="9" spans="1:12" s="1" customFormat="1" x14ac:dyDescent="0.25">
      <c r="A9" s="77" t="s">
        <v>50</v>
      </c>
      <c r="B9" s="89">
        <v>1.545138888888889E-2</v>
      </c>
      <c r="C9" s="89">
        <v>1.6134259259259261E-2</v>
      </c>
      <c r="D9" s="82">
        <f t="shared" ref="D9:D18" si="0">(HOUR(B9)*3600+MINUTE(B9)*60+SECOND(B9))-(HOUR(C9)*3600+MINUTE(C9)*60+SECOND(C9))</f>
        <v>-59</v>
      </c>
      <c r="E9" s="80">
        <v>10</v>
      </c>
      <c r="F9" s="80">
        <v>3</v>
      </c>
      <c r="G9" s="82">
        <f t="shared" ref="G9:G18" si="1">E9+F9</f>
        <v>13</v>
      </c>
      <c r="H9" s="83">
        <f t="shared" ref="H9:H18" si="2">MIN(B9,C9)</f>
        <v>1.545138888888889E-2</v>
      </c>
      <c r="I9" s="82"/>
      <c r="J9" s="83"/>
      <c r="K9" s="13"/>
      <c r="L9" s="9"/>
    </row>
    <row r="10" spans="1:12" s="1" customFormat="1" x14ac:dyDescent="0.25">
      <c r="A10" s="77" t="s">
        <v>171</v>
      </c>
      <c r="B10" s="89">
        <v>1.7349537037037038E-2</v>
      </c>
      <c r="C10" s="89">
        <v>1.7627314814814814E-2</v>
      </c>
      <c r="D10" s="82">
        <f t="shared" si="0"/>
        <v>-24</v>
      </c>
      <c r="E10" s="82">
        <v>9</v>
      </c>
      <c r="F10" s="82"/>
      <c r="G10" s="82">
        <f t="shared" si="1"/>
        <v>9</v>
      </c>
      <c r="H10" s="83">
        <f t="shared" si="2"/>
        <v>1.7349537037037038E-2</v>
      </c>
      <c r="I10" s="82"/>
      <c r="J10" s="83"/>
      <c r="K10" s="13"/>
      <c r="L10" s="9"/>
    </row>
    <row r="11" spans="1:12" s="1" customFormat="1" x14ac:dyDescent="0.25">
      <c r="A11" s="77" t="s">
        <v>184</v>
      </c>
      <c r="B11" s="89">
        <v>1.7071759259259259E-2</v>
      </c>
      <c r="C11" s="89">
        <v>1.7164351851851851E-2</v>
      </c>
      <c r="D11" s="82">
        <f t="shared" si="0"/>
        <v>-8</v>
      </c>
      <c r="E11" s="82">
        <v>8</v>
      </c>
      <c r="F11" s="82"/>
      <c r="G11" s="82">
        <f t="shared" si="1"/>
        <v>8</v>
      </c>
      <c r="H11" s="83">
        <f t="shared" si="2"/>
        <v>1.7071759259259259E-2</v>
      </c>
      <c r="I11" s="82"/>
      <c r="J11" s="83"/>
      <c r="K11" s="17"/>
      <c r="L11" s="78"/>
    </row>
    <row r="12" spans="1:12" s="1" customFormat="1" x14ac:dyDescent="0.25">
      <c r="A12" s="77" t="s">
        <v>188</v>
      </c>
      <c r="B12" s="89">
        <v>1.7337962962962961E-2</v>
      </c>
      <c r="C12" s="89">
        <v>1.7395833333333336E-2</v>
      </c>
      <c r="D12" s="82">
        <f t="shared" si="0"/>
        <v>-5</v>
      </c>
      <c r="E12" s="82">
        <v>7</v>
      </c>
      <c r="F12" s="82"/>
      <c r="G12" s="82">
        <f t="shared" si="1"/>
        <v>7</v>
      </c>
      <c r="H12" s="83">
        <f t="shared" si="2"/>
        <v>1.7337962962962961E-2</v>
      </c>
      <c r="I12" s="82"/>
      <c r="J12" s="83"/>
      <c r="K12" s="86"/>
      <c r="L12" s="83"/>
    </row>
    <row r="13" spans="1:12" x14ac:dyDescent="0.25">
      <c r="A13" s="77" t="s">
        <v>189</v>
      </c>
      <c r="B13" s="89">
        <v>1.6446759259259262E-2</v>
      </c>
      <c r="C13" s="89">
        <v>1.6296296296296295E-2</v>
      </c>
      <c r="D13" s="82">
        <f t="shared" si="0"/>
        <v>13</v>
      </c>
      <c r="E13" s="80">
        <v>6</v>
      </c>
      <c r="F13" s="82">
        <v>1</v>
      </c>
      <c r="G13" s="82">
        <f t="shared" si="1"/>
        <v>7</v>
      </c>
      <c r="H13" s="83">
        <f t="shared" si="2"/>
        <v>1.6296296296296295E-2</v>
      </c>
      <c r="I13" s="82"/>
      <c r="J13" s="83"/>
      <c r="K13" s="54"/>
      <c r="L13" s="9"/>
    </row>
    <row r="14" spans="1:12" s="1" customFormat="1" x14ac:dyDescent="0.25">
      <c r="A14" s="77" t="s">
        <v>5</v>
      </c>
      <c r="B14" s="89">
        <v>1.9293981481481485E-2</v>
      </c>
      <c r="C14" s="89">
        <v>1.8958333333333334E-2</v>
      </c>
      <c r="D14" s="82">
        <f t="shared" si="0"/>
        <v>29</v>
      </c>
      <c r="E14" s="80">
        <v>5</v>
      </c>
      <c r="F14" s="82"/>
      <c r="G14" s="82">
        <f t="shared" si="1"/>
        <v>5</v>
      </c>
      <c r="H14" s="83">
        <f t="shared" si="2"/>
        <v>1.8958333333333334E-2</v>
      </c>
      <c r="I14" s="82"/>
      <c r="J14" s="83"/>
      <c r="K14" s="17"/>
    </row>
    <row r="15" spans="1:12" s="1" customFormat="1" x14ac:dyDescent="0.25">
      <c r="A15" s="77" t="s">
        <v>187</v>
      </c>
      <c r="B15" s="89">
        <v>1.9386574074074073E-2</v>
      </c>
      <c r="C15" s="89">
        <v>1.9016203703703705E-2</v>
      </c>
      <c r="D15" s="82">
        <f t="shared" si="0"/>
        <v>32</v>
      </c>
      <c r="E15" s="82">
        <v>4</v>
      </c>
      <c r="F15" s="82"/>
      <c r="G15" s="82">
        <f t="shared" si="1"/>
        <v>4</v>
      </c>
      <c r="H15" s="83">
        <f t="shared" si="2"/>
        <v>1.9016203703703705E-2</v>
      </c>
      <c r="I15" s="82"/>
      <c r="J15" s="83"/>
      <c r="K15" s="17"/>
    </row>
    <row r="16" spans="1:12" s="1" customFormat="1" x14ac:dyDescent="0.25">
      <c r="A16" s="77" t="s">
        <v>65</v>
      </c>
      <c r="B16" s="89">
        <v>1.5694444444444445E-2</v>
      </c>
      <c r="C16" s="89">
        <v>1.5046296296296295E-2</v>
      </c>
      <c r="D16" s="82">
        <f t="shared" si="0"/>
        <v>56</v>
      </c>
      <c r="E16" s="82">
        <v>3</v>
      </c>
      <c r="F16" s="82">
        <v>2</v>
      </c>
      <c r="G16" s="82">
        <f t="shared" si="1"/>
        <v>5</v>
      </c>
      <c r="H16" s="83">
        <f t="shared" si="2"/>
        <v>1.5046296296296295E-2</v>
      </c>
      <c r="I16" s="82"/>
      <c r="J16" s="83"/>
      <c r="K16" s="17"/>
    </row>
    <row r="17" spans="1:12" x14ac:dyDescent="0.25">
      <c r="A17" s="77" t="s">
        <v>67</v>
      </c>
      <c r="B17" s="89">
        <v>1.7349537037037038E-2</v>
      </c>
      <c r="C17" s="89">
        <v>1.653935185185185E-2</v>
      </c>
      <c r="D17" s="82">
        <f t="shared" si="0"/>
        <v>70</v>
      </c>
      <c r="E17" s="82">
        <v>2</v>
      </c>
      <c r="F17" s="82"/>
      <c r="G17" s="82">
        <f t="shared" si="1"/>
        <v>2</v>
      </c>
      <c r="H17" s="83">
        <f t="shared" si="2"/>
        <v>1.653935185185185E-2</v>
      </c>
      <c r="I17" s="82"/>
      <c r="J17" s="83"/>
      <c r="K17" s="17"/>
      <c r="L17" s="1"/>
    </row>
    <row r="18" spans="1:12" x14ac:dyDescent="0.25">
      <c r="A18" s="77" t="s">
        <v>152</v>
      </c>
      <c r="B18" s="89">
        <v>2.146990740740741E-2</v>
      </c>
      <c r="C18" s="89">
        <v>2.0555555555555556E-2</v>
      </c>
      <c r="D18" s="82">
        <f t="shared" si="0"/>
        <v>79</v>
      </c>
      <c r="E18" s="82">
        <v>2</v>
      </c>
      <c r="F18" s="82"/>
      <c r="G18" s="82">
        <f t="shared" si="1"/>
        <v>2</v>
      </c>
      <c r="H18" s="83">
        <f t="shared" si="2"/>
        <v>2.0555555555555556E-2</v>
      </c>
      <c r="I18" s="82"/>
      <c r="J18" s="79"/>
      <c r="K18" s="13"/>
      <c r="L18" s="9"/>
    </row>
    <row r="19" spans="1:12" s="77" customFormat="1" x14ac:dyDescent="0.25">
      <c r="B19" s="89"/>
      <c r="C19" s="89"/>
      <c r="D19" s="82"/>
      <c r="E19" s="82"/>
      <c r="F19" s="82"/>
      <c r="G19" s="82"/>
      <c r="H19" s="83"/>
      <c r="I19" s="82"/>
      <c r="J19" s="79"/>
      <c r="K19" s="86"/>
      <c r="L19" s="83"/>
    </row>
    <row r="20" spans="1:12" s="77" customFormat="1" x14ac:dyDescent="0.25">
      <c r="A20" s="59" t="s">
        <v>167</v>
      </c>
      <c r="B20" s="89"/>
      <c r="C20" s="89"/>
      <c r="D20" s="82"/>
      <c r="E20" s="82"/>
      <c r="F20" s="82"/>
      <c r="G20" s="82"/>
      <c r="H20" s="83"/>
      <c r="I20" s="82"/>
      <c r="J20" s="79"/>
      <c r="K20" s="86"/>
      <c r="L20" s="83"/>
    </row>
    <row r="21" spans="1:12" s="1" customFormat="1" x14ac:dyDescent="0.25">
      <c r="A21" s="77" t="s">
        <v>190</v>
      </c>
      <c r="B21" s="89">
        <v>1.9004629629629632E-2</v>
      </c>
      <c r="C21" s="89">
        <v>1.8749999999999999E-2</v>
      </c>
      <c r="D21" s="82">
        <f>(HOUR(B21)*3600+MINUTE(B21)*60+SECOND(B21))-(HOUR(C21)*3600+MINUTE(C21)*60+SECOND(C21))</f>
        <v>22</v>
      </c>
      <c r="E21" s="82"/>
      <c r="F21" s="82"/>
      <c r="G21" s="82"/>
      <c r="H21" s="83">
        <f>MIN(B21,C21)</f>
        <v>1.8749999999999999E-2</v>
      </c>
      <c r="I21" s="82"/>
      <c r="J21" s="83"/>
      <c r="K21" s="17"/>
    </row>
    <row r="22" spans="1:12" s="78" customFormat="1" x14ac:dyDescent="0.25">
      <c r="A22" s="77"/>
      <c r="B22" s="89"/>
      <c r="C22" s="89"/>
      <c r="D22" s="82"/>
      <c r="E22" s="82"/>
      <c r="F22" s="82"/>
      <c r="G22" s="82"/>
      <c r="H22" s="83"/>
      <c r="I22" s="82"/>
      <c r="J22" s="83"/>
      <c r="K22" s="17"/>
    </row>
    <row r="23" spans="1:12" x14ac:dyDescent="0.25">
      <c r="A23" s="87" t="s">
        <v>37</v>
      </c>
      <c r="B23" s="77"/>
      <c r="C23" s="77"/>
      <c r="D23" s="82"/>
      <c r="E23" s="80"/>
      <c r="F23" s="80"/>
      <c r="G23" s="81"/>
      <c r="H23" s="83"/>
      <c r="J23" s="83"/>
      <c r="K23" s="3"/>
      <c r="L23" s="9"/>
    </row>
    <row r="24" spans="1:12" x14ac:dyDescent="0.25">
      <c r="A24" s="77" t="s">
        <v>169</v>
      </c>
      <c r="B24" s="89">
        <v>1.6689814814814817E-2</v>
      </c>
      <c r="C24" s="89">
        <v>1.6412037037037037E-2</v>
      </c>
      <c r="D24" s="82">
        <f>(HOUR(B24)*3600+MINUTE(B24)*60+SECOND(B24))-(HOUR(C24)*3600+MINUTE(C24)*60+SECOND(C24))</f>
        <v>24</v>
      </c>
      <c r="E24" s="80"/>
      <c r="F24" s="80"/>
      <c r="G24" s="82"/>
      <c r="H24" s="83">
        <f>MIN(B24,C24)</f>
        <v>1.6412037037037037E-2</v>
      </c>
      <c r="J24" s="83"/>
      <c r="K24" s="3"/>
      <c r="L24" s="9"/>
    </row>
    <row r="25" spans="1:12" x14ac:dyDescent="0.25">
      <c r="A25" s="13"/>
      <c r="J25" s="79"/>
      <c r="K25" s="3"/>
      <c r="L25" s="9"/>
    </row>
    <row r="26" spans="1:12" x14ac:dyDescent="0.25">
      <c r="B26" s="21"/>
      <c r="C26" s="21"/>
      <c r="D26" s="9"/>
      <c r="E26" s="21"/>
      <c r="F26" s="8"/>
      <c r="J26" s="79"/>
      <c r="K26" s="3"/>
      <c r="L26" s="9"/>
    </row>
    <row r="27" spans="1:12" x14ac:dyDescent="0.25">
      <c r="A27" s="15"/>
      <c r="B27" s="21"/>
      <c r="C27" s="21"/>
      <c r="D27" s="9"/>
      <c r="E27" s="21"/>
      <c r="F27" s="8"/>
      <c r="J27" s="83"/>
      <c r="K27" s="3"/>
      <c r="L27" s="9"/>
    </row>
    <row r="28" spans="1:12" x14ac:dyDescent="0.25">
      <c r="B28" s="9"/>
      <c r="C28" s="9"/>
      <c r="D28" s="9"/>
      <c r="E28" s="9"/>
      <c r="F28" s="8"/>
      <c r="J28" s="9"/>
      <c r="K28" s="3"/>
      <c r="L28" s="9"/>
    </row>
    <row r="29" spans="1:12" x14ac:dyDescent="0.25">
      <c r="B29" s="9"/>
      <c r="C29" s="9"/>
      <c r="D29" s="9"/>
      <c r="E29" s="9"/>
      <c r="F29" s="8"/>
      <c r="J29" s="9"/>
      <c r="K29" s="3"/>
      <c r="L29" s="9"/>
    </row>
    <row r="30" spans="1:12" x14ac:dyDescent="0.25">
      <c r="A30" s="3" t="s">
        <v>18</v>
      </c>
      <c r="K30" s="3"/>
      <c r="L30" s="9"/>
    </row>
    <row r="31" spans="1:12" x14ac:dyDescent="0.25">
      <c r="K31" s="3"/>
      <c r="L31" s="9"/>
    </row>
    <row r="32" spans="1:12" x14ac:dyDescent="0.25">
      <c r="K32" s="3"/>
      <c r="L32" s="9"/>
    </row>
    <row r="33" spans="11:12" x14ac:dyDescent="0.25">
      <c r="K33" s="3"/>
      <c r="L33" s="9"/>
    </row>
    <row r="34" spans="11:12" x14ac:dyDescent="0.25">
      <c r="K34" s="3"/>
      <c r="L34" s="9"/>
    </row>
    <row r="35" spans="11:12" x14ac:dyDescent="0.25">
      <c r="K35" s="3"/>
      <c r="L35" s="9"/>
    </row>
    <row r="36" spans="11:12" x14ac:dyDescent="0.25">
      <c r="K36" s="3"/>
      <c r="L36" s="9"/>
    </row>
    <row r="37" spans="11:12" x14ac:dyDescent="0.25">
      <c r="K37" s="3"/>
      <c r="L37" s="9"/>
    </row>
    <row r="38" spans="11:12" x14ac:dyDescent="0.25">
      <c r="K38" s="3"/>
      <c r="L38" s="9"/>
    </row>
    <row r="39" spans="11:12" x14ac:dyDescent="0.25">
      <c r="K39" s="3"/>
      <c r="L39" s="9"/>
    </row>
    <row r="40" spans="11:12" x14ac:dyDescent="0.25">
      <c r="K40" s="3"/>
      <c r="L40" s="9"/>
    </row>
    <row r="41" spans="11:12" x14ac:dyDescent="0.25">
      <c r="K41" s="3"/>
      <c r="L41" s="9"/>
    </row>
    <row r="42" spans="11:12" x14ac:dyDescent="0.25">
      <c r="K42" s="3"/>
      <c r="L42" s="9"/>
    </row>
    <row r="43" spans="11:12" x14ac:dyDescent="0.25">
      <c r="K43" s="3"/>
      <c r="L43" s="9"/>
    </row>
    <row r="44" spans="11:12" x14ac:dyDescent="0.25">
      <c r="L44" s="9"/>
    </row>
    <row r="45" spans="11:12" x14ac:dyDescent="0.25">
      <c r="K45" s="3"/>
      <c r="L45" s="9"/>
    </row>
    <row r="46" spans="11:12" x14ac:dyDescent="0.25">
      <c r="L46" s="9"/>
    </row>
    <row r="47" spans="11:12" x14ac:dyDescent="0.25">
      <c r="L47" s="9"/>
    </row>
    <row r="48" spans="11:12" x14ac:dyDescent="0.25">
      <c r="L48" s="9"/>
    </row>
    <row r="49" spans="7:12" x14ac:dyDescent="0.25">
      <c r="L49" s="9"/>
    </row>
    <row r="50" spans="7:12" x14ac:dyDescent="0.25">
      <c r="L50" s="9"/>
    </row>
    <row r="51" spans="7:12" x14ac:dyDescent="0.25">
      <c r="L51" s="9"/>
    </row>
    <row r="52" spans="7:12" x14ac:dyDescent="0.25">
      <c r="L52" s="9"/>
    </row>
    <row r="61" spans="7:12" x14ac:dyDescent="0.25">
      <c r="L61" s="5"/>
    </row>
    <row r="62" spans="7:12" x14ac:dyDescent="0.25">
      <c r="G62" s="6">
        <v>25</v>
      </c>
    </row>
  </sheetData>
  <sortState ref="A9:L18">
    <sortCondition ref="D9:D18"/>
  </sortState>
  <printOptions gridLines="1"/>
  <pageMargins left="0.70866141732283472" right="0.70866141732283472" top="0.74803149606299213" bottom="0.74803149606299213" header="0.31496062992125984" footer="0.31496062992125984"/>
  <pageSetup scale="92" orientation="landscape" r:id="rId1"/>
  <headerFooter>
    <oddHeader>&amp;L29/01/2014&amp;C&amp;20Brian Whiteway 2-up TT Series 2014&amp;RHopelands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zoomScaleNormal="100" workbookViewId="0">
      <selection activeCell="A26" sqref="A26:H27"/>
    </sheetView>
  </sheetViews>
  <sheetFormatPr defaultRowHeight="15.75" x14ac:dyDescent="0.25"/>
  <cols>
    <col min="1" max="1" width="35.85546875" style="3" customWidth="1"/>
    <col min="2" max="3" width="11.42578125" style="2" customWidth="1"/>
    <col min="4" max="4" width="11.42578125" style="7" customWidth="1"/>
    <col min="5" max="5" width="7.5703125" style="6" customWidth="1"/>
    <col min="6" max="6" width="8.140625" style="6" customWidth="1"/>
    <col min="7" max="7" width="12.85546875" style="7" customWidth="1"/>
    <col min="8" max="8" width="18.5703125" style="5" customWidth="1"/>
    <col min="9" max="9" width="20.5703125" customWidth="1"/>
    <col min="10" max="10" width="11.85546875" customWidth="1"/>
  </cols>
  <sheetData>
    <row r="1" spans="1:10" s="1" customForma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2" t="s">
        <v>6</v>
      </c>
      <c r="F1" s="12" t="s">
        <v>35</v>
      </c>
      <c r="G1" s="12" t="s">
        <v>16</v>
      </c>
      <c r="H1" s="11" t="s">
        <v>15</v>
      </c>
    </row>
    <row r="2" spans="1:10" s="1" customFormat="1" x14ac:dyDescent="0.25">
      <c r="A2" s="10"/>
      <c r="B2" s="11"/>
      <c r="C2" s="11"/>
      <c r="D2" s="12"/>
      <c r="E2" s="12"/>
      <c r="F2" s="12"/>
      <c r="G2" s="12"/>
      <c r="H2" s="11"/>
    </row>
    <row r="3" spans="1:10" s="1" customFormat="1" x14ac:dyDescent="0.25">
      <c r="A3" s="16" t="s">
        <v>45</v>
      </c>
      <c r="B3" s="11"/>
      <c r="C3" s="11"/>
      <c r="D3" s="12"/>
      <c r="E3" s="12"/>
      <c r="F3" s="12"/>
      <c r="G3" s="12"/>
      <c r="H3" s="11"/>
    </row>
    <row r="4" spans="1:10" x14ac:dyDescent="0.25">
      <c r="A4" s="74" t="s">
        <v>157</v>
      </c>
      <c r="B4" s="76">
        <v>1.5300925925925926E-2</v>
      </c>
      <c r="C4" s="89">
        <v>1.5173611111111112E-2</v>
      </c>
      <c r="D4" s="8">
        <f>(HOUR(B4)*3600+MINUTE(B4)*60+SECOND(B4))-(HOUR(C4)*3600+MINUTE(C4)*60+SECOND(C4))</f>
        <v>11</v>
      </c>
      <c r="E4" s="8">
        <v>10</v>
      </c>
      <c r="F4" s="8">
        <v>3</v>
      </c>
      <c r="G4" s="8">
        <f>SUM(E4:F4)</f>
        <v>13</v>
      </c>
      <c r="H4" s="9">
        <f>MIN(B4,C4)</f>
        <v>1.5173611111111112E-2</v>
      </c>
      <c r="I4" s="54"/>
      <c r="J4" s="21"/>
    </row>
    <row r="5" spans="1:10" x14ac:dyDescent="0.25">
      <c r="A5" s="74" t="s">
        <v>151</v>
      </c>
      <c r="B5" s="76">
        <v>1.699074074074074E-2</v>
      </c>
      <c r="C5" s="89">
        <v>1.6747685185185185E-2</v>
      </c>
      <c r="D5" s="82">
        <f>(HOUR(B5)*3600+MINUTE(B5)*60+SECOND(B5))-(HOUR(C5)*3600+MINUTE(C5)*60+SECOND(C5))</f>
        <v>21</v>
      </c>
      <c r="E5" s="8">
        <v>9</v>
      </c>
      <c r="F5" s="8"/>
      <c r="G5" s="8">
        <f>SUM(E5:F5)</f>
        <v>9</v>
      </c>
      <c r="H5" s="83">
        <f t="shared" ref="H5:H8" si="0">MIN(B5,C5)</f>
        <v>1.6747685185185185E-2</v>
      </c>
      <c r="I5" s="3"/>
      <c r="J5" s="83"/>
    </row>
    <row r="6" spans="1:10" x14ac:dyDescent="0.25">
      <c r="A6" s="86" t="s">
        <v>159</v>
      </c>
      <c r="B6" s="76">
        <v>1.5520833333333333E-2</v>
      </c>
      <c r="C6" s="89">
        <v>1.5185185185185185E-2</v>
      </c>
      <c r="D6" s="82">
        <f>(HOUR(B6)*3600+MINUTE(B6)*60+SECOND(B6))-(HOUR(C6)*3600+MINUTE(C6)*60+SECOND(C6))</f>
        <v>29</v>
      </c>
      <c r="E6" s="82">
        <v>8</v>
      </c>
      <c r="F6" s="8">
        <v>2</v>
      </c>
      <c r="G6" s="82">
        <f t="shared" ref="G6:G8" si="1">SUM(E6:F6)</f>
        <v>10</v>
      </c>
      <c r="H6" s="83">
        <f t="shared" si="0"/>
        <v>1.5185185185185185E-2</v>
      </c>
      <c r="I6" s="3"/>
      <c r="J6" s="9"/>
    </row>
    <row r="7" spans="1:10" x14ac:dyDescent="0.25">
      <c r="A7" s="13" t="s">
        <v>192</v>
      </c>
      <c r="B7" s="76">
        <v>1.849537037037037E-2</v>
      </c>
      <c r="C7" s="89">
        <v>1.8055555555555557E-2</v>
      </c>
      <c r="D7" s="82">
        <f>(HOUR(B7)*3600+MINUTE(B7)*60+SECOND(B7))-(HOUR(C7)*3600+MINUTE(C7)*60+SECOND(C7))</f>
        <v>38</v>
      </c>
      <c r="E7" s="82">
        <v>7</v>
      </c>
      <c r="F7" s="8"/>
      <c r="G7" s="82">
        <f t="shared" si="1"/>
        <v>7</v>
      </c>
      <c r="H7" s="83">
        <f t="shared" si="0"/>
        <v>1.8055555555555557E-2</v>
      </c>
      <c r="I7" s="3"/>
      <c r="J7" s="9"/>
    </row>
    <row r="8" spans="1:10" s="77" customFormat="1" x14ac:dyDescent="0.25">
      <c r="A8" s="77" t="s">
        <v>158</v>
      </c>
      <c r="B8" s="89">
        <v>1.6296296296296295E-2</v>
      </c>
      <c r="C8" s="89">
        <v>1.5636574074074074E-2</v>
      </c>
      <c r="D8" s="82">
        <f>(HOUR(B8)*3600+MINUTE(B8)*60+SECOND(B8))-(HOUR(C8)*3600+MINUTE(C8)*60+SECOND(C8))</f>
        <v>57</v>
      </c>
      <c r="E8" s="82">
        <v>6</v>
      </c>
      <c r="F8" s="82">
        <v>1</v>
      </c>
      <c r="G8" s="82">
        <f t="shared" si="1"/>
        <v>7</v>
      </c>
      <c r="H8" s="83">
        <f t="shared" si="0"/>
        <v>1.5636574074074074E-2</v>
      </c>
      <c r="I8" s="86"/>
      <c r="J8" s="83"/>
    </row>
    <row r="9" spans="1:10" s="77" customFormat="1" x14ac:dyDescent="0.25">
      <c r="A9" s="86"/>
      <c r="B9" s="89"/>
      <c r="C9" s="89"/>
      <c r="D9" s="82"/>
      <c r="E9" s="82"/>
      <c r="F9" s="82"/>
      <c r="G9" s="82"/>
      <c r="H9" s="83"/>
      <c r="I9" s="54"/>
      <c r="J9" s="83"/>
    </row>
    <row r="10" spans="1:10" x14ac:dyDescent="0.25">
      <c r="A10" s="15" t="s">
        <v>46</v>
      </c>
      <c r="B10" s="76"/>
      <c r="C10" s="89"/>
      <c r="D10" s="82"/>
      <c r="E10" s="8"/>
      <c r="F10" s="8"/>
      <c r="G10" s="8"/>
      <c r="H10" s="9"/>
      <c r="I10" s="3"/>
      <c r="J10" s="9"/>
    </row>
    <row r="11" spans="1:10" x14ac:dyDescent="0.25">
      <c r="A11" s="75" t="s">
        <v>180</v>
      </c>
      <c r="B11" s="76">
        <v>1.877314814814815E-2</v>
      </c>
      <c r="C11" s="89">
        <v>1.9016203703703705E-2</v>
      </c>
      <c r="D11" s="82">
        <f t="shared" ref="D11:D20" si="2">(HOUR(B11)*3600+MINUTE(B11)*60+SECOND(B11))-(HOUR(C11)*3600+MINUTE(C11)*60+SECOND(C11))</f>
        <v>-21</v>
      </c>
      <c r="E11" s="80">
        <v>10</v>
      </c>
      <c r="F11" s="80"/>
      <c r="G11" s="8">
        <f t="shared" ref="G11:G20" si="3">E11+F11</f>
        <v>10</v>
      </c>
      <c r="H11" s="9">
        <f t="shared" ref="H11:H20" si="4">MIN(B11,C11)</f>
        <v>1.877314814814815E-2</v>
      </c>
      <c r="I11" s="3"/>
      <c r="J11" s="9"/>
    </row>
    <row r="12" spans="1:10" x14ac:dyDescent="0.25">
      <c r="A12" s="75" t="s">
        <v>184</v>
      </c>
      <c r="B12" s="76">
        <v>1.6909722222222225E-2</v>
      </c>
      <c r="C12" s="89">
        <v>1.7071759259259259E-2</v>
      </c>
      <c r="D12" s="82">
        <f t="shared" si="2"/>
        <v>-14</v>
      </c>
      <c r="E12" s="82">
        <v>9</v>
      </c>
      <c r="F12" s="82"/>
      <c r="G12" s="8">
        <f t="shared" si="3"/>
        <v>9</v>
      </c>
      <c r="H12" s="9">
        <f t="shared" si="4"/>
        <v>1.6909722222222225E-2</v>
      </c>
      <c r="I12" s="86"/>
      <c r="J12" s="9"/>
    </row>
    <row r="13" spans="1:10" x14ac:dyDescent="0.25">
      <c r="A13" s="75" t="s">
        <v>48</v>
      </c>
      <c r="B13" s="76">
        <v>1.6331018518518519E-2</v>
      </c>
      <c r="C13" s="89">
        <v>1.6342592592592593E-2</v>
      </c>
      <c r="D13" s="82">
        <f t="shared" si="2"/>
        <v>-1</v>
      </c>
      <c r="E13" s="8">
        <v>8</v>
      </c>
      <c r="F13" s="8">
        <v>1</v>
      </c>
      <c r="G13" s="8">
        <f t="shared" si="3"/>
        <v>9</v>
      </c>
      <c r="H13" s="9">
        <f t="shared" si="4"/>
        <v>1.6331018518518519E-2</v>
      </c>
      <c r="I13" s="54"/>
      <c r="J13" s="9"/>
    </row>
    <row r="14" spans="1:10" x14ac:dyDescent="0.25">
      <c r="A14" s="75" t="s">
        <v>50</v>
      </c>
      <c r="B14" s="76">
        <v>1.556712962962963E-2</v>
      </c>
      <c r="C14" s="89">
        <v>1.545138888888889E-2</v>
      </c>
      <c r="D14" s="82">
        <f t="shared" si="2"/>
        <v>10</v>
      </c>
      <c r="E14" s="80">
        <v>7</v>
      </c>
      <c r="F14" s="8">
        <v>3</v>
      </c>
      <c r="G14" s="8">
        <f t="shared" si="3"/>
        <v>10</v>
      </c>
      <c r="H14" s="9">
        <f t="shared" si="4"/>
        <v>1.545138888888889E-2</v>
      </c>
      <c r="I14" s="86"/>
      <c r="J14" s="9"/>
    </row>
    <row r="15" spans="1:10" x14ac:dyDescent="0.25">
      <c r="A15" s="75" t="s">
        <v>67</v>
      </c>
      <c r="B15" s="76">
        <v>1.7002314814814814E-2</v>
      </c>
      <c r="C15" s="89">
        <v>1.653935185185185E-2</v>
      </c>
      <c r="D15" s="82">
        <f t="shared" si="2"/>
        <v>40</v>
      </c>
      <c r="E15" s="82">
        <v>6</v>
      </c>
      <c r="F15" s="8"/>
      <c r="G15" s="8">
        <f t="shared" si="3"/>
        <v>6</v>
      </c>
      <c r="H15" s="9">
        <f t="shared" si="4"/>
        <v>1.653935185185185E-2</v>
      </c>
      <c r="I15" s="13"/>
      <c r="J15" s="9"/>
    </row>
    <row r="16" spans="1:10" x14ac:dyDescent="0.25">
      <c r="A16" s="75" t="s">
        <v>152</v>
      </c>
      <c r="B16" s="76">
        <v>2.101851851851852E-2</v>
      </c>
      <c r="C16" s="89">
        <v>2.0555555555555556E-2</v>
      </c>
      <c r="D16" s="82">
        <f t="shared" si="2"/>
        <v>40</v>
      </c>
      <c r="E16" s="82">
        <v>6</v>
      </c>
      <c r="F16" s="8"/>
      <c r="G16" s="8">
        <f t="shared" si="3"/>
        <v>6</v>
      </c>
      <c r="H16" s="9">
        <f t="shared" si="4"/>
        <v>2.0555555555555556E-2</v>
      </c>
      <c r="I16" s="54"/>
      <c r="J16" s="9"/>
    </row>
    <row r="17" spans="1:10" x14ac:dyDescent="0.25">
      <c r="A17" s="75" t="s">
        <v>65</v>
      </c>
      <c r="B17" s="76">
        <v>1.5590277777777778E-2</v>
      </c>
      <c r="C17" s="89">
        <v>1.5046296296296295E-2</v>
      </c>
      <c r="D17" s="82">
        <f t="shared" si="2"/>
        <v>47</v>
      </c>
      <c r="E17" s="80">
        <v>4</v>
      </c>
      <c r="F17" s="8">
        <v>2</v>
      </c>
      <c r="G17" s="8">
        <f t="shared" si="3"/>
        <v>6</v>
      </c>
      <c r="H17" s="9">
        <f t="shared" si="4"/>
        <v>1.5046296296296295E-2</v>
      </c>
      <c r="I17" s="13"/>
      <c r="J17" s="9"/>
    </row>
    <row r="18" spans="1:10" x14ac:dyDescent="0.25">
      <c r="A18" s="75" t="s">
        <v>30</v>
      </c>
      <c r="B18" s="76">
        <v>1.6921296296296299E-2</v>
      </c>
      <c r="C18" s="89">
        <v>1.6342592592592593E-2</v>
      </c>
      <c r="D18" s="82">
        <f t="shared" si="2"/>
        <v>50</v>
      </c>
      <c r="E18" s="82">
        <v>3</v>
      </c>
      <c r="F18" s="8"/>
      <c r="G18" s="8">
        <f t="shared" si="3"/>
        <v>3</v>
      </c>
      <c r="H18" s="9">
        <f t="shared" si="4"/>
        <v>1.6342592592592593E-2</v>
      </c>
      <c r="I18" s="54"/>
      <c r="J18" s="9"/>
    </row>
    <row r="19" spans="1:10" x14ac:dyDescent="0.25">
      <c r="A19" s="75" t="s">
        <v>193</v>
      </c>
      <c r="B19" s="76">
        <v>1.7592592592592594E-2</v>
      </c>
      <c r="C19" s="89">
        <v>1.6701388888888887E-2</v>
      </c>
      <c r="D19" s="82">
        <f t="shared" si="2"/>
        <v>77</v>
      </c>
      <c r="E19" s="82">
        <v>2</v>
      </c>
      <c r="F19" s="8"/>
      <c r="G19" s="8">
        <f t="shared" si="3"/>
        <v>2</v>
      </c>
      <c r="H19" s="9">
        <f t="shared" si="4"/>
        <v>1.6701388888888887E-2</v>
      </c>
      <c r="I19" s="86"/>
      <c r="J19" s="9"/>
    </row>
    <row r="20" spans="1:10" x14ac:dyDescent="0.25">
      <c r="A20" s="75" t="s">
        <v>150</v>
      </c>
      <c r="B20" s="76">
        <v>1.6666666666666666E-2</v>
      </c>
      <c r="C20" s="89">
        <v>1.4872685185185185E-2</v>
      </c>
      <c r="D20" s="82">
        <f t="shared" si="2"/>
        <v>155</v>
      </c>
      <c r="E20" s="80">
        <v>2</v>
      </c>
      <c r="F20" s="8"/>
      <c r="G20" s="8">
        <f t="shared" si="3"/>
        <v>2</v>
      </c>
      <c r="H20" s="9">
        <f t="shared" si="4"/>
        <v>1.4872685185185185E-2</v>
      </c>
      <c r="I20" s="3"/>
      <c r="J20" s="9"/>
    </row>
    <row r="21" spans="1:10" s="77" customFormat="1" x14ac:dyDescent="0.25">
      <c r="B21" s="89"/>
      <c r="C21" s="89"/>
      <c r="D21" s="82"/>
      <c r="E21" s="82"/>
      <c r="F21" s="82"/>
      <c r="G21" s="82"/>
      <c r="H21" s="83"/>
      <c r="I21" s="54"/>
      <c r="J21" s="83"/>
    </row>
    <row r="22" spans="1:10" x14ac:dyDescent="0.25">
      <c r="A22" s="59" t="s">
        <v>167</v>
      </c>
      <c r="B22" s="76"/>
      <c r="C22" s="89"/>
      <c r="D22" s="82"/>
      <c r="E22" s="8"/>
      <c r="F22" s="8"/>
      <c r="G22" s="8"/>
      <c r="H22" s="9"/>
      <c r="I22" s="3"/>
      <c r="J22" s="9"/>
    </row>
    <row r="23" spans="1:10" s="23" customFormat="1" x14ac:dyDescent="0.25">
      <c r="A23" s="13" t="s">
        <v>194</v>
      </c>
      <c r="B23" s="89">
        <v>1.5208333333333332E-2</v>
      </c>
      <c r="C23" s="89">
        <v>1.5277777777777777E-2</v>
      </c>
      <c r="D23" s="82">
        <f t="shared" ref="D23:D27" si="5">(HOUR(B23)*3600+MINUTE(B23)*60+SECOND(B23))-(HOUR(C23)*3600+MINUTE(C23)*60+SECOND(C23))</f>
        <v>-6</v>
      </c>
      <c r="E23" s="22"/>
      <c r="F23" s="22"/>
      <c r="G23" s="24"/>
      <c r="H23" s="83">
        <f t="shared" ref="H23:H27" si="6">MIN(B23,C23)</f>
        <v>1.5208333333333332E-2</v>
      </c>
      <c r="I23" s="3"/>
      <c r="J23" s="9"/>
    </row>
    <row r="24" spans="1:10" x14ac:dyDescent="0.25">
      <c r="A24" s="86" t="s">
        <v>185</v>
      </c>
      <c r="B24" s="89">
        <v>1.4432870370370372E-2</v>
      </c>
      <c r="C24" s="89">
        <v>1.4409722222222221E-2</v>
      </c>
      <c r="D24" s="82">
        <f t="shared" si="5"/>
        <v>2</v>
      </c>
      <c r="H24" s="83">
        <f t="shared" si="6"/>
        <v>1.4409722222222221E-2</v>
      </c>
      <c r="I24" s="3"/>
      <c r="J24" s="9"/>
    </row>
    <row r="25" spans="1:10" s="77" customFormat="1" x14ac:dyDescent="0.25">
      <c r="A25" s="86"/>
      <c r="D25" s="82"/>
      <c r="E25" s="80"/>
      <c r="F25" s="80"/>
      <c r="G25" s="81"/>
      <c r="H25" s="83"/>
      <c r="I25" s="54"/>
      <c r="J25" s="83"/>
    </row>
    <row r="26" spans="1:10" x14ac:dyDescent="0.25">
      <c r="A26" s="59" t="s">
        <v>195</v>
      </c>
      <c r="B26" s="89"/>
      <c r="C26" s="89"/>
      <c r="D26" s="82"/>
      <c r="G26" s="8"/>
      <c r="H26" s="83"/>
      <c r="I26" s="3"/>
      <c r="J26" s="9"/>
    </row>
    <row r="27" spans="1:10" x14ac:dyDescent="0.25">
      <c r="A27" s="3" t="s">
        <v>62</v>
      </c>
      <c r="B27" s="9">
        <v>1.5555555555555553E-2</v>
      </c>
      <c r="C27" s="21">
        <v>1.5787037037037037E-2</v>
      </c>
      <c r="D27" s="82">
        <f t="shared" si="5"/>
        <v>-20</v>
      </c>
      <c r="G27" s="8"/>
      <c r="H27" s="83">
        <f t="shared" si="6"/>
        <v>1.5555555555555553E-2</v>
      </c>
      <c r="I27" s="3"/>
      <c r="J27" s="9"/>
    </row>
    <row r="28" spans="1:10" x14ac:dyDescent="0.25">
      <c r="I28" s="3"/>
      <c r="J28" s="9"/>
    </row>
    <row r="29" spans="1:10" x14ac:dyDescent="0.25">
      <c r="I29" s="3"/>
      <c r="J29" s="9"/>
    </row>
    <row r="30" spans="1:10" x14ac:dyDescent="0.25">
      <c r="I30" s="3"/>
      <c r="J30" s="9"/>
    </row>
    <row r="31" spans="1:10" x14ac:dyDescent="0.25">
      <c r="I31" s="3"/>
      <c r="J31" s="9"/>
    </row>
    <row r="32" spans="1:10" x14ac:dyDescent="0.25">
      <c r="I32" s="3"/>
      <c r="J32" s="9"/>
    </row>
    <row r="33" spans="9:10" x14ac:dyDescent="0.25">
      <c r="J33" s="9"/>
    </row>
    <row r="34" spans="9:10" x14ac:dyDescent="0.25">
      <c r="I34" s="3"/>
      <c r="J34" s="9"/>
    </row>
    <row r="35" spans="9:10" x14ac:dyDescent="0.25">
      <c r="J35" s="9"/>
    </row>
    <row r="36" spans="9:10" x14ac:dyDescent="0.25">
      <c r="J36" s="9"/>
    </row>
    <row r="37" spans="9:10" x14ac:dyDescent="0.25">
      <c r="J37" s="9"/>
    </row>
    <row r="38" spans="9:10" x14ac:dyDescent="0.25">
      <c r="J38" s="9"/>
    </row>
    <row r="39" spans="9:10" x14ac:dyDescent="0.25">
      <c r="J39" s="9"/>
    </row>
    <row r="40" spans="9:10" x14ac:dyDescent="0.25">
      <c r="J40" s="9"/>
    </row>
    <row r="41" spans="9:10" x14ac:dyDescent="0.25">
      <c r="J41" s="9"/>
    </row>
    <row r="50" spans="10:10" x14ac:dyDescent="0.25">
      <c r="J50" s="5"/>
    </row>
  </sheetData>
  <sortState ref="A11:J20">
    <sortCondition ref="D11:D20"/>
  </sortState>
  <printOptions gridLine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&amp;L5/02/2014&amp;C&amp;20Brian Whiteway 2-up TT Series 2014&amp;RHopelands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zoomScaleNormal="100" workbookViewId="0">
      <selection activeCell="H34" sqref="A1:H34"/>
    </sheetView>
  </sheetViews>
  <sheetFormatPr defaultRowHeight="15.75" x14ac:dyDescent="0.25"/>
  <cols>
    <col min="1" max="1" width="30.7109375" style="54" customWidth="1"/>
    <col min="2" max="2" width="11.42578125" style="90" customWidth="1"/>
    <col min="3" max="3" width="11.42578125" style="91" customWidth="1"/>
    <col min="4" max="4" width="11.42578125" style="92" customWidth="1"/>
    <col min="5" max="5" width="7.5703125" style="82" customWidth="1"/>
    <col min="6" max="6" width="8.140625" style="82" customWidth="1"/>
    <col min="7" max="7" width="12.85546875" style="92" customWidth="1"/>
    <col min="8" max="8" width="18.5703125" style="83" customWidth="1"/>
    <col min="9" max="9" width="17" style="18" customWidth="1"/>
    <col min="10" max="10" width="16.7109375" style="18" customWidth="1"/>
    <col min="11" max="16384" width="9.140625" style="18"/>
  </cols>
  <sheetData>
    <row r="1" spans="1:10" s="71" customFormat="1" x14ac:dyDescent="0.25">
      <c r="A1" s="10" t="s">
        <v>0</v>
      </c>
      <c r="B1" s="38" t="s">
        <v>1</v>
      </c>
      <c r="C1" s="84" t="s">
        <v>2</v>
      </c>
      <c r="D1" s="85" t="s">
        <v>3</v>
      </c>
      <c r="E1" s="85" t="s">
        <v>6</v>
      </c>
      <c r="F1" s="85" t="s">
        <v>35</v>
      </c>
      <c r="G1" s="85" t="s">
        <v>16</v>
      </c>
      <c r="H1" s="84" t="s">
        <v>15</v>
      </c>
    </row>
    <row r="2" spans="1:10" x14ac:dyDescent="0.25">
      <c r="I2" s="70"/>
      <c r="J2" s="83"/>
    </row>
    <row r="3" spans="1:10" x14ac:dyDescent="0.25">
      <c r="A3" s="88" t="s">
        <v>45</v>
      </c>
      <c r="I3" s="70"/>
      <c r="J3" s="83"/>
    </row>
    <row r="4" spans="1:10" x14ac:dyDescent="0.25">
      <c r="A4" s="70" t="s">
        <v>177</v>
      </c>
      <c r="B4" s="36">
        <v>1.6782407407407409E-2</v>
      </c>
      <c r="C4" s="36">
        <v>1.7280092592592593E-2</v>
      </c>
      <c r="D4" s="82">
        <f t="shared" ref="D4:D9" si="0">(HOUR(B4)*3600+MINUTE(B4)*60+SECOND(B4))-(HOUR(C4)*3600+MINUTE(C4)*60+SECOND(C4))</f>
        <v>-43</v>
      </c>
      <c r="E4" s="82">
        <v>10</v>
      </c>
      <c r="G4" s="82">
        <f>+E4+F4</f>
        <v>10</v>
      </c>
      <c r="H4" s="36">
        <f t="shared" ref="H4:H9" si="1">MIN(B4,C4)</f>
        <v>1.6782407407407409E-2</v>
      </c>
      <c r="I4" s="54"/>
      <c r="J4" s="83"/>
    </row>
    <row r="5" spans="1:10" x14ac:dyDescent="0.25">
      <c r="A5" s="18" t="s">
        <v>157</v>
      </c>
      <c r="B5" s="36">
        <v>1.503472222222222E-2</v>
      </c>
      <c r="C5" s="36">
        <v>1.5173611111111112E-2</v>
      </c>
      <c r="D5" s="82">
        <f t="shared" si="0"/>
        <v>-12</v>
      </c>
      <c r="E5" s="82">
        <v>9</v>
      </c>
      <c r="F5" s="82">
        <v>3</v>
      </c>
      <c r="G5" s="82">
        <f t="shared" ref="G5:G9" si="2">+E5+F5</f>
        <v>12</v>
      </c>
      <c r="H5" s="36">
        <f t="shared" si="1"/>
        <v>1.503472222222222E-2</v>
      </c>
      <c r="I5" s="70"/>
      <c r="J5" s="83"/>
    </row>
    <row r="6" spans="1:10" x14ac:dyDescent="0.25">
      <c r="A6" s="70" t="s">
        <v>159</v>
      </c>
      <c r="B6" s="36">
        <v>1.5300925925925926E-2</v>
      </c>
      <c r="C6" s="36">
        <v>1.5185185185185185E-2</v>
      </c>
      <c r="D6" s="82">
        <f t="shared" si="0"/>
        <v>10</v>
      </c>
      <c r="E6" s="82">
        <v>8</v>
      </c>
      <c r="F6" s="82">
        <v>2</v>
      </c>
      <c r="G6" s="82">
        <f t="shared" si="2"/>
        <v>10</v>
      </c>
      <c r="H6" s="36">
        <f t="shared" si="1"/>
        <v>1.5185185185185185E-2</v>
      </c>
      <c r="I6" s="54"/>
      <c r="J6" s="83"/>
    </row>
    <row r="7" spans="1:10" x14ac:dyDescent="0.25">
      <c r="A7" s="70" t="s">
        <v>198</v>
      </c>
      <c r="B7" s="36">
        <v>1.8055555555555557E-2</v>
      </c>
      <c r="C7" s="36">
        <v>1.7881944444444443E-2</v>
      </c>
      <c r="D7" s="82">
        <f t="shared" si="0"/>
        <v>15</v>
      </c>
      <c r="E7" s="82">
        <v>7</v>
      </c>
      <c r="G7" s="82">
        <f t="shared" si="2"/>
        <v>7</v>
      </c>
      <c r="H7" s="36">
        <f t="shared" si="1"/>
        <v>1.7881944444444443E-2</v>
      </c>
      <c r="I7" s="70"/>
      <c r="J7" s="83"/>
    </row>
    <row r="8" spans="1:10" ht="18" customHeight="1" x14ac:dyDescent="0.25">
      <c r="A8" s="18" t="s">
        <v>151</v>
      </c>
      <c r="B8" s="36">
        <v>1.7199074074074071E-2</v>
      </c>
      <c r="C8" s="36">
        <v>1.6747685185185185E-2</v>
      </c>
      <c r="D8" s="82">
        <f t="shared" si="0"/>
        <v>39</v>
      </c>
      <c r="E8" s="82">
        <v>6</v>
      </c>
      <c r="G8" s="82">
        <f t="shared" si="2"/>
        <v>6</v>
      </c>
      <c r="H8" s="36">
        <f t="shared" si="1"/>
        <v>1.6747685185185185E-2</v>
      </c>
      <c r="I8" s="54"/>
      <c r="J8" s="83"/>
    </row>
    <row r="9" spans="1:10" x14ac:dyDescent="0.25">
      <c r="A9" s="18" t="s">
        <v>158</v>
      </c>
      <c r="B9" s="36">
        <v>1.6284722222222221E-2</v>
      </c>
      <c r="C9" s="36">
        <v>1.5636574074074074E-2</v>
      </c>
      <c r="D9" s="82">
        <f t="shared" si="0"/>
        <v>56</v>
      </c>
      <c r="E9" s="82">
        <v>5</v>
      </c>
      <c r="F9" s="82">
        <v>1</v>
      </c>
      <c r="G9" s="82">
        <f t="shared" si="2"/>
        <v>6</v>
      </c>
      <c r="H9" s="36">
        <f t="shared" si="1"/>
        <v>1.5636574074074074E-2</v>
      </c>
      <c r="I9" s="70"/>
      <c r="J9" s="83"/>
    </row>
    <row r="10" spans="1:10" x14ac:dyDescent="0.25">
      <c r="A10" s="70"/>
      <c r="B10" s="36"/>
      <c r="C10" s="36"/>
      <c r="D10" s="82"/>
      <c r="G10" s="82"/>
      <c r="I10" s="54"/>
      <c r="J10" s="83"/>
    </row>
    <row r="11" spans="1:10" x14ac:dyDescent="0.25">
      <c r="A11" s="70"/>
      <c r="B11" s="36"/>
      <c r="C11" s="36"/>
      <c r="D11" s="82"/>
      <c r="G11" s="82"/>
      <c r="I11" s="54"/>
      <c r="J11" s="83"/>
    </row>
    <row r="12" spans="1:10" x14ac:dyDescent="0.25">
      <c r="A12" s="29" t="s">
        <v>46</v>
      </c>
      <c r="B12" s="36"/>
      <c r="C12" s="36"/>
      <c r="D12" s="82"/>
      <c r="G12" s="82"/>
      <c r="I12" s="54"/>
      <c r="J12" s="83"/>
    </row>
    <row r="13" spans="1:10" x14ac:dyDescent="0.25">
      <c r="A13" s="18" t="s">
        <v>152</v>
      </c>
      <c r="B13" s="36">
        <v>1.9988425925925927E-2</v>
      </c>
      <c r="C13" s="36">
        <v>2.0555555555555556E-2</v>
      </c>
      <c r="D13" s="82">
        <f t="shared" ref="D13:D18" si="3">(HOUR(B13)*3600+MINUTE(B13)*60+SECOND(B13))-(HOUR(C13)*3600+MINUTE(C13)*60+SECOND(C13))</f>
        <v>-49</v>
      </c>
      <c r="E13" s="82">
        <v>10</v>
      </c>
      <c r="G13" s="82">
        <f t="shared" ref="G13:G18" si="4">+E13+F13</f>
        <v>10</v>
      </c>
      <c r="H13" s="36">
        <f t="shared" ref="H13:H18" si="5">MIN(B13,C13)</f>
        <v>1.9988425925925927E-2</v>
      </c>
      <c r="I13" s="70"/>
      <c r="J13" s="83"/>
    </row>
    <row r="14" spans="1:10" x14ac:dyDescent="0.25">
      <c r="A14" s="18" t="s">
        <v>50</v>
      </c>
      <c r="B14" s="36">
        <v>1.5335648148148147E-2</v>
      </c>
      <c r="C14" s="36">
        <v>1.545138888888889E-2</v>
      </c>
      <c r="D14" s="82">
        <f t="shared" si="3"/>
        <v>-10</v>
      </c>
      <c r="E14" s="82">
        <v>9</v>
      </c>
      <c r="F14" s="82">
        <v>3</v>
      </c>
      <c r="G14" s="82">
        <f t="shared" si="4"/>
        <v>12</v>
      </c>
      <c r="H14" s="36">
        <f t="shared" si="5"/>
        <v>1.5335648148148147E-2</v>
      </c>
      <c r="I14" s="54"/>
      <c r="J14" s="83"/>
    </row>
    <row r="15" spans="1:10" x14ac:dyDescent="0.25">
      <c r="A15" s="18" t="s">
        <v>180</v>
      </c>
      <c r="B15" s="36">
        <v>1.8888888888888889E-2</v>
      </c>
      <c r="C15" s="36">
        <v>1.877314814814815E-2</v>
      </c>
      <c r="D15" s="82">
        <f t="shared" si="3"/>
        <v>10</v>
      </c>
      <c r="E15" s="82">
        <v>8</v>
      </c>
      <c r="F15" s="82">
        <v>1</v>
      </c>
      <c r="G15" s="82">
        <f t="shared" si="4"/>
        <v>9</v>
      </c>
      <c r="H15" s="36">
        <f t="shared" si="5"/>
        <v>1.877314814814815E-2</v>
      </c>
      <c r="I15" s="54"/>
      <c r="J15" s="83"/>
    </row>
    <row r="16" spans="1:10" x14ac:dyDescent="0.25">
      <c r="A16" s="70" t="s">
        <v>5</v>
      </c>
      <c r="B16" s="36">
        <v>1.9085648148148147E-2</v>
      </c>
      <c r="C16" s="36">
        <v>1.8958333333333334E-2</v>
      </c>
      <c r="D16" s="82">
        <f t="shared" si="3"/>
        <v>11</v>
      </c>
      <c r="E16" s="82">
        <v>7</v>
      </c>
      <c r="G16" s="82">
        <f t="shared" si="4"/>
        <v>7</v>
      </c>
      <c r="H16" s="36">
        <f t="shared" si="5"/>
        <v>1.8958333333333334E-2</v>
      </c>
      <c r="I16" s="54"/>
      <c r="J16" s="83"/>
    </row>
    <row r="17" spans="1:10" x14ac:dyDescent="0.25">
      <c r="A17" s="18" t="s">
        <v>67</v>
      </c>
      <c r="B17" s="36">
        <v>1.6863425925925928E-2</v>
      </c>
      <c r="C17" s="36">
        <v>1.653935185185185E-2</v>
      </c>
      <c r="D17" s="82">
        <f t="shared" si="3"/>
        <v>28</v>
      </c>
      <c r="E17" s="82">
        <v>6</v>
      </c>
      <c r="F17" s="82">
        <v>2</v>
      </c>
      <c r="G17" s="82">
        <f t="shared" si="4"/>
        <v>8</v>
      </c>
      <c r="H17" s="36">
        <f t="shared" si="5"/>
        <v>1.653935185185185E-2</v>
      </c>
      <c r="I17" s="54"/>
      <c r="J17" s="83"/>
    </row>
    <row r="18" spans="1:10" x14ac:dyDescent="0.25">
      <c r="A18" s="18" t="s">
        <v>69</v>
      </c>
      <c r="B18" s="36">
        <v>1.9618055555555555E-2</v>
      </c>
      <c r="C18" s="36">
        <v>1.8726851851851852E-2</v>
      </c>
      <c r="D18" s="82">
        <f t="shared" si="3"/>
        <v>77</v>
      </c>
      <c r="E18" s="82">
        <v>5</v>
      </c>
      <c r="G18" s="82">
        <f t="shared" si="4"/>
        <v>5</v>
      </c>
      <c r="H18" s="36">
        <f t="shared" si="5"/>
        <v>1.8726851851851852E-2</v>
      </c>
      <c r="I18" s="54"/>
      <c r="J18" s="83"/>
    </row>
    <row r="19" spans="1:10" x14ac:dyDescent="0.25">
      <c r="A19" s="70"/>
      <c r="B19" s="36"/>
      <c r="C19" s="36"/>
      <c r="D19" s="82"/>
      <c r="G19" s="82"/>
      <c r="I19" s="54"/>
      <c r="J19" s="83"/>
    </row>
    <row r="20" spans="1:10" x14ac:dyDescent="0.25">
      <c r="B20" s="36"/>
      <c r="C20" s="36"/>
      <c r="D20" s="82"/>
      <c r="G20" s="82"/>
      <c r="I20" s="54"/>
      <c r="J20" s="83"/>
    </row>
    <row r="21" spans="1:10" x14ac:dyDescent="0.25">
      <c r="A21" s="93" t="s">
        <v>167</v>
      </c>
      <c r="B21" s="36"/>
      <c r="C21" s="36"/>
      <c r="D21" s="82"/>
      <c r="I21" s="54"/>
      <c r="J21" s="83"/>
    </row>
    <row r="22" spans="1:10" x14ac:dyDescent="0.25">
      <c r="A22" s="70" t="s">
        <v>185</v>
      </c>
      <c r="B22" s="36">
        <v>1.3993055555555555E-2</v>
      </c>
      <c r="C22" s="36">
        <v>1.4409722222222221E-2</v>
      </c>
      <c r="D22" s="82">
        <f t="shared" ref="D22" si="6">(HOUR(B22)*3600+MINUTE(B22)*60+SECOND(B22))-(HOUR(C22)*3600+MINUTE(C22)*60+SECOND(C22))</f>
        <v>-36</v>
      </c>
      <c r="H22" s="36">
        <f t="shared" ref="H22" si="7">MIN(B22,C22)</f>
        <v>1.3993055555555555E-2</v>
      </c>
      <c r="I22" s="54"/>
      <c r="J22" s="83"/>
    </row>
    <row r="23" spans="1:10" x14ac:dyDescent="0.25">
      <c r="A23" s="70" t="s">
        <v>199</v>
      </c>
      <c r="B23" s="36">
        <v>1.6145833333333335E-2</v>
      </c>
      <c r="C23" s="36">
        <v>1.6145833333333335E-2</v>
      </c>
      <c r="D23" s="82">
        <f t="shared" ref="D23" si="8">(HOUR(B23)*3600+MINUTE(B23)*60+SECOND(B23))-(HOUR(C23)*3600+MINUTE(C23)*60+SECOND(C23))</f>
        <v>0</v>
      </c>
      <c r="H23" s="36">
        <f t="shared" ref="H23" si="9">MIN(B23,C23)</f>
        <v>1.6145833333333335E-2</v>
      </c>
      <c r="I23" s="54"/>
      <c r="J23" s="83"/>
    </row>
    <row r="24" spans="1:10" x14ac:dyDescent="0.25">
      <c r="B24" s="36"/>
      <c r="C24" s="83"/>
      <c r="D24" s="82"/>
      <c r="G24" s="82"/>
      <c r="I24" s="54"/>
      <c r="J24" s="83"/>
    </row>
    <row r="25" spans="1:10" x14ac:dyDescent="0.25">
      <c r="A25" s="29"/>
      <c r="I25" s="54"/>
      <c r="J25" s="83"/>
    </row>
    <row r="26" spans="1:10" x14ac:dyDescent="0.25">
      <c r="A26" s="87" t="s">
        <v>37</v>
      </c>
      <c r="B26" s="77"/>
      <c r="C26" s="77"/>
      <c r="D26" s="82"/>
      <c r="E26" s="80"/>
      <c r="F26" s="80"/>
      <c r="G26" s="81"/>
      <c r="I26" s="54"/>
      <c r="J26" s="83"/>
    </row>
    <row r="27" spans="1:10" x14ac:dyDescent="0.25">
      <c r="A27" s="77" t="s">
        <v>169</v>
      </c>
      <c r="B27" s="89">
        <v>1.5856481481481482E-2</v>
      </c>
      <c r="C27" s="89">
        <v>1.6412037037037037E-2</v>
      </c>
      <c r="D27" s="82">
        <f>(HOUR(B27)*3600+MINUTE(B27)*60+SECOND(B27))-(HOUR(C27)*3600+MINUTE(C27)*60+SECOND(C27))</f>
        <v>-48</v>
      </c>
      <c r="E27" s="80"/>
      <c r="F27" s="80"/>
      <c r="G27" s="82"/>
      <c r="H27" s="83">
        <f>MIN(B27,C27)</f>
        <v>1.5856481481481482E-2</v>
      </c>
      <c r="I27" s="54"/>
      <c r="J27" s="83"/>
    </row>
    <row r="28" spans="1:10" x14ac:dyDescent="0.25">
      <c r="A28" s="70"/>
      <c r="B28" s="36"/>
      <c r="C28" s="83"/>
      <c r="D28" s="82"/>
      <c r="I28" s="54"/>
      <c r="J28" s="83"/>
    </row>
    <row r="29" spans="1:10" x14ac:dyDescent="0.25">
      <c r="I29" s="54"/>
      <c r="J29" s="83"/>
    </row>
    <row r="30" spans="1:10" x14ac:dyDescent="0.25">
      <c r="A30" s="59" t="s">
        <v>195</v>
      </c>
      <c r="B30" s="89"/>
      <c r="C30" s="89"/>
      <c r="D30" s="82"/>
      <c r="E30" s="80"/>
      <c r="F30" s="80"/>
      <c r="G30" s="82"/>
      <c r="I30" s="54"/>
      <c r="J30" s="83"/>
    </row>
    <row r="31" spans="1:10" x14ac:dyDescent="0.25">
      <c r="A31" s="54" t="s">
        <v>62</v>
      </c>
      <c r="B31" s="83">
        <v>1.5694444444444445E-2</v>
      </c>
      <c r="C31" s="21">
        <v>1.5787037037037037E-2</v>
      </c>
      <c r="D31" s="82">
        <f t="shared" ref="D31" si="10">(HOUR(B31)*3600+MINUTE(B31)*60+SECOND(B31))-(HOUR(C31)*3600+MINUTE(C31)*60+SECOND(C31))</f>
        <v>-8</v>
      </c>
      <c r="E31" s="80"/>
      <c r="F31" s="80"/>
      <c r="G31" s="82"/>
      <c r="H31" s="83">
        <f t="shared" ref="H31" si="11">MIN(B31,C31)</f>
        <v>1.5694444444444445E-2</v>
      </c>
      <c r="I31" s="54"/>
      <c r="J31" s="83"/>
    </row>
    <row r="32" spans="1:10" x14ac:dyDescent="0.25">
      <c r="A32" s="54" t="s">
        <v>183</v>
      </c>
      <c r="B32" s="83">
        <v>1.6493055555555556E-2</v>
      </c>
      <c r="C32" s="21">
        <v>1.6493055555555556E-2</v>
      </c>
      <c r="D32" s="82">
        <f t="shared" ref="D32" si="12">(HOUR(B32)*3600+MINUTE(B32)*60+SECOND(B32))-(HOUR(C32)*3600+MINUTE(C32)*60+SECOND(C32))</f>
        <v>0</v>
      </c>
      <c r="E32" s="80"/>
      <c r="F32" s="80"/>
      <c r="G32" s="82"/>
      <c r="H32" s="83">
        <f t="shared" ref="H32" si="13">MIN(B32,C32)</f>
        <v>1.6493055555555556E-2</v>
      </c>
      <c r="I32" s="54"/>
      <c r="J32" s="83"/>
    </row>
    <row r="33" spans="9:10" x14ac:dyDescent="0.25">
      <c r="I33" s="54"/>
      <c r="J33" s="83"/>
    </row>
    <row r="34" spans="9:10" x14ac:dyDescent="0.25">
      <c r="I34" s="54"/>
      <c r="J34" s="83"/>
    </row>
    <row r="35" spans="9:10" x14ac:dyDescent="0.25">
      <c r="I35" s="54"/>
      <c r="J35" s="83"/>
    </row>
    <row r="36" spans="9:10" x14ac:dyDescent="0.25">
      <c r="I36" s="54"/>
      <c r="J36" s="83"/>
    </row>
    <row r="37" spans="9:10" x14ac:dyDescent="0.25">
      <c r="I37" s="54"/>
      <c r="J37" s="83"/>
    </row>
    <row r="38" spans="9:10" x14ac:dyDescent="0.25">
      <c r="I38" s="54"/>
      <c r="J38" s="83"/>
    </row>
    <row r="39" spans="9:10" x14ac:dyDescent="0.25">
      <c r="I39" s="54"/>
      <c r="J39" s="83"/>
    </row>
    <row r="40" spans="9:10" x14ac:dyDescent="0.25">
      <c r="I40" s="54"/>
      <c r="J40" s="83"/>
    </row>
    <row r="41" spans="9:10" x14ac:dyDescent="0.25">
      <c r="I41" s="54"/>
      <c r="J41" s="83"/>
    </row>
    <row r="42" spans="9:10" x14ac:dyDescent="0.25">
      <c r="I42" s="54"/>
      <c r="J42" s="83"/>
    </row>
    <row r="43" spans="9:10" x14ac:dyDescent="0.25">
      <c r="I43" s="54"/>
      <c r="J43" s="83"/>
    </row>
    <row r="44" spans="9:10" x14ac:dyDescent="0.25">
      <c r="J44" s="83"/>
    </row>
    <row r="45" spans="9:10" x14ac:dyDescent="0.25">
      <c r="I45" s="54"/>
      <c r="J45" s="83"/>
    </row>
    <row r="46" spans="9:10" x14ac:dyDescent="0.25">
      <c r="J46" s="83"/>
    </row>
    <row r="47" spans="9:10" x14ac:dyDescent="0.25">
      <c r="J47" s="83"/>
    </row>
    <row r="48" spans="9:10" x14ac:dyDescent="0.25">
      <c r="J48" s="83"/>
    </row>
    <row r="49" spans="10:10" x14ac:dyDescent="0.25">
      <c r="J49" s="83"/>
    </row>
    <row r="50" spans="10:10" x14ac:dyDescent="0.25">
      <c r="J50" s="83"/>
    </row>
    <row r="51" spans="10:10" x14ac:dyDescent="0.25">
      <c r="J51" s="83"/>
    </row>
    <row r="52" spans="10:10" x14ac:dyDescent="0.25">
      <c r="J52" s="83"/>
    </row>
    <row r="61" spans="10:10" x14ac:dyDescent="0.25">
      <c r="J61" s="83"/>
    </row>
  </sheetData>
  <sortState ref="A13:J18">
    <sortCondition ref="D13:D18"/>
  </sortState>
  <printOptions gridLines="1"/>
  <pageMargins left="0.70866141732283472" right="0.70866141732283472" top="0.74803149606299213" bottom="0.74803149606299213" header="0.31496062992125984" footer="0.31496062992125984"/>
  <pageSetup scale="97" orientation="landscape" r:id="rId1"/>
  <headerFooter>
    <oddHeader>&amp;L12/02/2014
&amp;C&amp;20Brian Whiteway 2-up TT Series 2014
&amp;RHopelands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zoomScaleNormal="100" workbookViewId="0">
      <selection activeCell="B7" sqref="B7"/>
    </sheetView>
  </sheetViews>
  <sheetFormatPr defaultRowHeight="15.75" x14ac:dyDescent="0.25"/>
  <cols>
    <col min="1" max="1" width="34.42578125" style="3" customWidth="1"/>
    <col min="2" max="3" width="11.42578125" style="2" customWidth="1"/>
    <col min="4" max="4" width="11.42578125" style="7" customWidth="1"/>
    <col min="5" max="5" width="8.5703125" style="6" customWidth="1"/>
    <col min="6" max="6" width="8.140625" style="6" customWidth="1"/>
    <col min="7" max="7" width="12.85546875" style="7" customWidth="1"/>
    <col min="8" max="8" width="18.5703125" style="5" customWidth="1"/>
    <col min="9" max="9" width="20.5703125" customWidth="1"/>
  </cols>
  <sheetData>
    <row r="1" spans="1:10" x14ac:dyDescent="0.25">
      <c r="A1" s="17" t="s">
        <v>155</v>
      </c>
    </row>
    <row r="2" spans="1:10" s="1" customFormat="1" x14ac:dyDescent="0.25">
      <c r="A2" s="10" t="s">
        <v>0</v>
      </c>
      <c r="B2" s="11" t="s">
        <v>1</v>
      </c>
      <c r="C2" s="11" t="s">
        <v>2</v>
      </c>
      <c r="D2" s="12" t="s">
        <v>3</v>
      </c>
      <c r="E2" s="12" t="s">
        <v>6</v>
      </c>
      <c r="F2" s="12" t="s">
        <v>35</v>
      </c>
      <c r="G2" s="12" t="s">
        <v>16</v>
      </c>
      <c r="H2" s="11" t="s">
        <v>15</v>
      </c>
    </row>
    <row r="3" spans="1:10" s="1" customFormat="1" x14ac:dyDescent="0.25">
      <c r="A3" s="10"/>
      <c r="B3" s="11"/>
      <c r="C3" s="11"/>
      <c r="D3" s="12"/>
      <c r="E3" s="12"/>
      <c r="F3" s="12"/>
      <c r="G3" s="12"/>
      <c r="H3" s="11"/>
    </row>
    <row r="4" spans="1:10" s="1" customFormat="1" x14ac:dyDescent="0.25">
      <c r="A4" s="16" t="s">
        <v>45</v>
      </c>
      <c r="B4" s="11"/>
      <c r="C4" s="11"/>
      <c r="D4" s="12"/>
      <c r="E4" s="12"/>
      <c r="F4" s="12"/>
      <c r="G4" s="12"/>
      <c r="H4" s="11"/>
    </row>
    <row r="5" spans="1:10" x14ac:dyDescent="0.25">
      <c r="A5" s="13" t="s">
        <v>159</v>
      </c>
      <c r="B5" s="9">
        <v>1.4953703703703705E-2</v>
      </c>
      <c r="C5" s="9">
        <v>1.5185185185185185E-2</v>
      </c>
      <c r="D5" s="8">
        <f>(HOUR(B5)*3600+MINUTE(B5)*60+SECOND(B5))-(HOUR(C5)*3600+MINUTE(C5)*60+SECOND(C5))</f>
        <v>-20</v>
      </c>
      <c r="E5" s="80">
        <v>10</v>
      </c>
      <c r="F5" s="6">
        <v>3</v>
      </c>
      <c r="G5" s="8">
        <f>E5+F5</f>
        <v>13</v>
      </c>
      <c r="H5" s="9">
        <f>MIN(B5,C5)</f>
        <v>1.4953703703703705E-2</v>
      </c>
      <c r="I5" s="13"/>
      <c r="J5" s="21"/>
    </row>
    <row r="6" spans="1:10" x14ac:dyDescent="0.25">
      <c r="A6" s="13" t="s">
        <v>202</v>
      </c>
      <c r="B6" s="9">
        <v>1.6631944444444446E-2</v>
      </c>
      <c r="C6" s="9">
        <v>1.6782407407407409E-2</v>
      </c>
      <c r="D6" s="8">
        <f>(HOUR(B6)*3600+MINUTE(B6)*60+SECOND(B6))-(HOUR(C6)*3600+MINUTE(C6)*60+SECOND(C6))</f>
        <v>-13</v>
      </c>
      <c r="E6" s="82">
        <v>9</v>
      </c>
      <c r="F6" s="82">
        <v>1</v>
      </c>
      <c r="G6" s="8">
        <f>E6+F6</f>
        <v>10</v>
      </c>
      <c r="H6" s="9">
        <f>MIN(B6,C6)</f>
        <v>1.6631944444444446E-2</v>
      </c>
      <c r="I6" s="13"/>
      <c r="J6" s="21"/>
    </row>
    <row r="7" spans="1:10" x14ac:dyDescent="0.25">
      <c r="A7" s="13" t="s">
        <v>192</v>
      </c>
      <c r="B7" s="9">
        <v>1.7962962962962962E-2</v>
      </c>
      <c r="C7" s="9">
        <v>1.8055555555555557E-2</v>
      </c>
      <c r="D7" s="8">
        <f>(HOUR(B7)*3600+MINUTE(B7)*60+SECOND(B7))-(HOUR(C7)*3600+MINUTE(C7)*60+SECOND(C7))</f>
        <v>-8</v>
      </c>
      <c r="E7" s="8">
        <v>8</v>
      </c>
      <c r="F7" s="8"/>
      <c r="G7" s="8">
        <f>E7+F7</f>
        <v>8</v>
      </c>
      <c r="H7" s="9">
        <f>MIN(B7,C7)</f>
        <v>1.7962962962962962E-2</v>
      </c>
      <c r="I7" s="13"/>
      <c r="J7" s="21"/>
    </row>
    <row r="8" spans="1:10" x14ac:dyDescent="0.25">
      <c r="A8" s="13" t="s">
        <v>201</v>
      </c>
      <c r="B8" s="9">
        <v>1.5717592592592592E-2</v>
      </c>
      <c r="C8" s="9">
        <v>1.5636574074074074E-2</v>
      </c>
      <c r="D8" s="8">
        <f>(HOUR(B8)*3600+MINUTE(B8)*60+SECOND(B8))-(HOUR(C8)*3600+MINUTE(C8)*60+SECOND(C8))</f>
        <v>7</v>
      </c>
      <c r="E8" s="8">
        <v>7</v>
      </c>
      <c r="F8" s="80">
        <v>2</v>
      </c>
      <c r="G8" s="8">
        <f>E8+F8</f>
        <v>9</v>
      </c>
      <c r="H8" s="9">
        <f>MIN(B8,C8)</f>
        <v>1.5636574074074074E-2</v>
      </c>
      <c r="I8" s="13"/>
      <c r="J8" s="21"/>
    </row>
    <row r="9" spans="1:10" x14ac:dyDescent="0.25">
      <c r="D9" s="8"/>
      <c r="I9" s="13"/>
      <c r="J9" s="21"/>
    </row>
    <row r="10" spans="1:10" x14ac:dyDescent="0.25">
      <c r="A10" s="15" t="s">
        <v>46</v>
      </c>
      <c r="D10" s="8"/>
      <c r="I10" s="25"/>
      <c r="J10" s="21"/>
    </row>
    <row r="11" spans="1:10" x14ac:dyDescent="0.25">
      <c r="A11" s="13" t="s">
        <v>5</v>
      </c>
      <c r="B11" s="9">
        <v>1.8796296296296297E-2</v>
      </c>
      <c r="C11" s="21">
        <v>1.8958333333333334E-2</v>
      </c>
      <c r="D11" s="8">
        <f>(HOUR(B11)*3600+MINUTE(B11)*60+SECOND(B11))-(HOUR(C11)*3600+MINUTE(C11)*60+SECOND(C11))</f>
        <v>-14</v>
      </c>
      <c r="E11" s="6">
        <v>10</v>
      </c>
      <c r="F11" s="8"/>
      <c r="G11" s="8">
        <f>E11+F11</f>
        <v>10</v>
      </c>
      <c r="H11" s="9">
        <f>MIN(B11,C11)</f>
        <v>1.8796296296296297E-2</v>
      </c>
      <c r="I11" s="54"/>
      <c r="J11" s="83"/>
    </row>
    <row r="12" spans="1:10" x14ac:dyDescent="0.25">
      <c r="A12" s="13" t="s">
        <v>171</v>
      </c>
      <c r="B12" s="9">
        <v>1.7187499999999998E-2</v>
      </c>
      <c r="C12" s="21">
        <v>1.7349537037037038E-2</v>
      </c>
      <c r="D12" s="8">
        <f>(HOUR(B12)*3600+MINUTE(B12)*60+SECOND(B12))-(HOUR(C12)*3600+MINUTE(C12)*60+SECOND(C12))</f>
        <v>-14</v>
      </c>
      <c r="E12" s="82">
        <v>10</v>
      </c>
      <c r="F12" s="8"/>
      <c r="G12" s="8">
        <f>E12+F12</f>
        <v>10</v>
      </c>
      <c r="H12" s="9">
        <f>MIN(B12,C12)</f>
        <v>1.7187499999999998E-2</v>
      </c>
      <c r="I12" s="3"/>
      <c r="J12" s="9"/>
    </row>
    <row r="13" spans="1:10" x14ac:dyDescent="0.25">
      <c r="A13" s="54" t="s">
        <v>188</v>
      </c>
      <c r="B13" s="9">
        <v>1.7245370370370369E-2</v>
      </c>
      <c r="C13" s="83">
        <v>1.7337962962962961E-2</v>
      </c>
      <c r="D13" s="8">
        <f>(HOUR(B13)*3600+MINUTE(B13)*60+SECOND(B13))-(HOUR(C13)*3600+MINUTE(C13)*60+SECOND(C13))</f>
        <v>-8</v>
      </c>
      <c r="E13" s="80">
        <v>8</v>
      </c>
      <c r="F13" s="8"/>
      <c r="G13" s="8">
        <f>E13+F13</f>
        <v>8</v>
      </c>
      <c r="H13" s="9">
        <f>MIN(B13,C13)</f>
        <v>1.7245370370370369E-2</v>
      </c>
      <c r="I13" s="54"/>
      <c r="J13" s="83"/>
    </row>
    <row r="14" spans="1:10" s="77" customFormat="1" x14ac:dyDescent="0.25">
      <c r="A14" s="54" t="s">
        <v>67</v>
      </c>
      <c r="B14" s="83">
        <v>1.6782407407407409E-2</v>
      </c>
      <c r="C14" s="83">
        <v>1.6863425925925928E-2</v>
      </c>
      <c r="D14" s="82">
        <f>(HOUR(B14)*3600+MINUTE(B14)*60+SECOND(B14))-(HOUR(C14)*3600+MINUTE(C14)*60+SECOND(C14))</f>
        <v>-7</v>
      </c>
      <c r="E14" s="80">
        <v>7</v>
      </c>
      <c r="F14" s="82"/>
      <c r="G14" s="82">
        <f>E14+F14</f>
        <v>7</v>
      </c>
      <c r="H14" s="83">
        <f>MIN(B14,C14)</f>
        <v>1.6782407407407409E-2</v>
      </c>
      <c r="I14" s="54"/>
      <c r="J14" s="83"/>
    </row>
    <row r="15" spans="1:10" x14ac:dyDescent="0.25">
      <c r="A15" s="54" t="s">
        <v>48</v>
      </c>
      <c r="B15" s="9">
        <v>1.6331018518518519E-2</v>
      </c>
      <c r="C15" s="21">
        <v>1.6331018518518519E-2</v>
      </c>
      <c r="D15" s="8">
        <f>(HOUR(B15)*3600+MINUTE(B15)*60+SECOND(B15))-(HOUR(C15)*3600+MINUTE(C15)*60+SECOND(C15))</f>
        <v>0</v>
      </c>
      <c r="E15" s="82">
        <v>6</v>
      </c>
      <c r="F15" s="8"/>
      <c r="G15" s="82">
        <f>E15+F15</f>
        <v>6</v>
      </c>
      <c r="H15" s="83">
        <f>MIN(B15,C15)</f>
        <v>1.6331018518518519E-2</v>
      </c>
      <c r="I15" s="54"/>
      <c r="J15" s="83"/>
    </row>
    <row r="16" spans="1:10" x14ac:dyDescent="0.25">
      <c r="A16" s="13" t="s">
        <v>205</v>
      </c>
      <c r="B16" s="9">
        <v>1.6064814814814813E-2</v>
      </c>
      <c r="C16" s="83">
        <v>1.5972222222222224E-2</v>
      </c>
      <c r="D16" s="8">
        <f t="shared" ref="D16:D25" si="0">(HOUR(B16)*3600+MINUTE(B16)*60+SECOND(B16))-(HOUR(C16)*3600+MINUTE(C16)*60+SECOND(C16))</f>
        <v>8</v>
      </c>
      <c r="E16" s="82">
        <v>5</v>
      </c>
      <c r="F16" s="8">
        <v>1</v>
      </c>
      <c r="G16" s="82">
        <f t="shared" ref="G16:G25" si="1">E16+F16</f>
        <v>6</v>
      </c>
      <c r="H16" s="83">
        <f t="shared" ref="H16:H25" si="2">MIN(B16,C16)</f>
        <v>1.5972222222222224E-2</v>
      </c>
      <c r="I16" s="27"/>
      <c r="J16" s="21"/>
    </row>
    <row r="17" spans="1:12" x14ac:dyDescent="0.25">
      <c r="A17" s="13" t="s">
        <v>187</v>
      </c>
      <c r="B17" s="9">
        <v>1.8888888888888889E-2</v>
      </c>
      <c r="C17" s="21">
        <v>1.877314814814815E-2</v>
      </c>
      <c r="D17" s="8">
        <f t="shared" si="0"/>
        <v>10</v>
      </c>
      <c r="E17" s="80">
        <v>4</v>
      </c>
      <c r="F17" s="8"/>
      <c r="G17" s="82">
        <f t="shared" si="1"/>
        <v>4</v>
      </c>
      <c r="H17" s="83">
        <f t="shared" si="2"/>
        <v>1.877314814814815E-2</v>
      </c>
      <c r="I17" s="77"/>
      <c r="J17" s="79"/>
    </row>
    <row r="18" spans="1:12" x14ac:dyDescent="0.25">
      <c r="A18" s="13" t="s">
        <v>207</v>
      </c>
      <c r="B18" s="9">
        <v>1.6307870370370372E-2</v>
      </c>
      <c r="C18" s="21">
        <v>1.6157407407407409E-2</v>
      </c>
      <c r="D18" s="8">
        <f t="shared" si="0"/>
        <v>13</v>
      </c>
      <c r="E18" s="82">
        <v>3</v>
      </c>
      <c r="F18" s="8"/>
      <c r="G18" s="82">
        <f t="shared" si="1"/>
        <v>3</v>
      </c>
      <c r="H18" s="83">
        <f t="shared" si="2"/>
        <v>1.6157407407407409E-2</v>
      </c>
      <c r="I18" s="54"/>
      <c r="J18" s="83"/>
    </row>
    <row r="19" spans="1:12" x14ac:dyDescent="0.25">
      <c r="A19" s="86" t="s">
        <v>191</v>
      </c>
      <c r="B19" s="9">
        <v>1.6620370370370372E-2</v>
      </c>
      <c r="C19" s="21">
        <v>1.6296296296296295E-2</v>
      </c>
      <c r="D19" s="8">
        <f t="shared" si="0"/>
        <v>28</v>
      </c>
      <c r="E19" s="80">
        <v>2</v>
      </c>
      <c r="F19" s="8"/>
      <c r="G19" s="82">
        <f t="shared" si="1"/>
        <v>2</v>
      </c>
      <c r="H19" s="83">
        <f t="shared" si="2"/>
        <v>1.6296296296296295E-2</v>
      </c>
      <c r="I19" s="3"/>
      <c r="J19" s="9"/>
    </row>
    <row r="20" spans="1:12" x14ac:dyDescent="0.25">
      <c r="A20" s="13" t="s">
        <v>50</v>
      </c>
      <c r="B20" s="9">
        <v>1.5833333333333335E-2</v>
      </c>
      <c r="C20" s="21">
        <v>1.545138888888889E-2</v>
      </c>
      <c r="D20" s="8">
        <f t="shared" si="0"/>
        <v>33</v>
      </c>
      <c r="E20" s="82">
        <v>2</v>
      </c>
      <c r="F20" s="8">
        <v>2</v>
      </c>
      <c r="G20" s="82">
        <f t="shared" si="1"/>
        <v>4</v>
      </c>
      <c r="H20" s="83">
        <f t="shared" si="2"/>
        <v>1.545138888888889E-2</v>
      </c>
      <c r="I20" s="54"/>
      <c r="J20" s="83"/>
    </row>
    <row r="21" spans="1:12" x14ac:dyDescent="0.25">
      <c r="A21" s="86" t="s">
        <v>152</v>
      </c>
      <c r="B21" s="9">
        <v>2.0428240740740743E-2</v>
      </c>
      <c r="C21" s="83">
        <v>1.9988425925925927E-2</v>
      </c>
      <c r="D21" s="82">
        <f t="shared" si="0"/>
        <v>38</v>
      </c>
      <c r="E21" s="80">
        <v>2</v>
      </c>
      <c r="F21" s="8"/>
      <c r="G21" s="82">
        <f t="shared" si="1"/>
        <v>2</v>
      </c>
      <c r="H21" s="83">
        <f t="shared" si="2"/>
        <v>1.9988425925925927E-2</v>
      </c>
      <c r="I21" s="25"/>
      <c r="J21" s="21"/>
    </row>
    <row r="22" spans="1:12" x14ac:dyDescent="0.25">
      <c r="A22" s="13" t="s">
        <v>204</v>
      </c>
      <c r="B22" s="83">
        <v>1.650462962962963E-2</v>
      </c>
      <c r="C22" s="42">
        <v>1.5925925925925927E-2</v>
      </c>
      <c r="D22" s="82">
        <f t="shared" si="0"/>
        <v>50</v>
      </c>
      <c r="E22" s="82">
        <v>2</v>
      </c>
      <c r="F22" s="8"/>
      <c r="G22" s="82">
        <f t="shared" si="1"/>
        <v>2</v>
      </c>
      <c r="H22" s="83">
        <f t="shared" si="2"/>
        <v>1.5925925925925927E-2</v>
      </c>
      <c r="I22" s="3"/>
      <c r="J22" s="9"/>
    </row>
    <row r="23" spans="1:12" x14ac:dyDescent="0.25">
      <c r="A23" s="54" t="s">
        <v>150</v>
      </c>
      <c r="B23" s="83">
        <v>1.554398148148148E-2</v>
      </c>
      <c r="C23" s="21">
        <v>1.4872685185185185E-2</v>
      </c>
      <c r="D23" s="82">
        <f t="shared" si="0"/>
        <v>58</v>
      </c>
      <c r="E23" s="80">
        <v>2</v>
      </c>
      <c r="F23" s="8">
        <v>3</v>
      </c>
      <c r="G23" s="82">
        <f t="shared" si="1"/>
        <v>5</v>
      </c>
      <c r="H23" s="83">
        <f t="shared" si="2"/>
        <v>1.4872685185185185E-2</v>
      </c>
      <c r="I23" s="3"/>
      <c r="J23" s="9"/>
    </row>
    <row r="24" spans="1:12" x14ac:dyDescent="0.25">
      <c r="A24" s="13" t="s">
        <v>208</v>
      </c>
      <c r="B24" s="83">
        <v>1.6620370370370372E-2</v>
      </c>
      <c r="C24" s="41">
        <v>1.5879629629629629E-2</v>
      </c>
      <c r="D24" s="82">
        <f t="shared" si="0"/>
        <v>64</v>
      </c>
      <c r="E24" s="82">
        <v>2</v>
      </c>
      <c r="F24" s="8"/>
      <c r="G24" s="82">
        <f t="shared" si="1"/>
        <v>2</v>
      </c>
      <c r="H24" s="83">
        <f t="shared" si="2"/>
        <v>1.5879629629629629E-2</v>
      </c>
      <c r="I24" s="25"/>
      <c r="J24" s="21"/>
    </row>
    <row r="25" spans="1:12" x14ac:dyDescent="0.25">
      <c r="A25" s="86" t="s">
        <v>206</v>
      </c>
      <c r="B25" s="83">
        <v>1.6712962962962961E-2</v>
      </c>
      <c r="C25" s="42">
        <v>1.5833333333333335E-2</v>
      </c>
      <c r="D25" s="82">
        <f t="shared" si="0"/>
        <v>76</v>
      </c>
      <c r="E25" s="80">
        <v>2</v>
      </c>
      <c r="F25" s="8"/>
      <c r="G25" s="82">
        <f t="shared" si="1"/>
        <v>2</v>
      </c>
      <c r="H25" s="83">
        <f t="shared" si="2"/>
        <v>1.5833333333333335E-2</v>
      </c>
      <c r="I25" s="3"/>
      <c r="J25" s="9"/>
    </row>
    <row r="26" spans="1:12" x14ac:dyDescent="0.25">
      <c r="B26" s="9"/>
      <c r="C26" s="9"/>
      <c r="D26" s="8"/>
      <c r="E26" s="8"/>
      <c r="F26" s="8"/>
      <c r="G26" s="8"/>
      <c r="H26" s="9"/>
      <c r="I26" s="3"/>
      <c r="J26" s="9"/>
    </row>
    <row r="27" spans="1:12" s="77" customFormat="1" x14ac:dyDescent="0.25">
      <c r="A27" s="54"/>
      <c r="B27" s="83"/>
      <c r="C27" s="83"/>
      <c r="D27" s="82"/>
      <c r="E27" s="82"/>
      <c r="F27" s="82"/>
      <c r="G27" s="82"/>
      <c r="H27" s="83"/>
      <c r="I27" s="54"/>
      <c r="J27" s="83"/>
    </row>
    <row r="28" spans="1:12" x14ac:dyDescent="0.25">
      <c r="A28" s="87" t="s">
        <v>167</v>
      </c>
      <c r="B28" s="9"/>
      <c r="C28" s="9"/>
      <c r="D28" s="8"/>
      <c r="E28" s="8"/>
      <c r="F28" s="8"/>
      <c r="G28" s="8"/>
      <c r="H28" s="9"/>
      <c r="I28" s="3"/>
      <c r="J28" s="9"/>
    </row>
    <row r="29" spans="1:12" x14ac:dyDescent="0.25">
      <c r="A29" s="13" t="s">
        <v>203</v>
      </c>
      <c r="B29" s="9">
        <v>1.9675925925925927E-2</v>
      </c>
      <c r="C29" s="9">
        <v>1.9444444444444445E-2</v>
      </c>
      <c r="D29" s="8">
        <f>(HOUR(B29)*3600+MINUTE(B29)*60+SECOND(B29))-(HOUR(C29)*3600+MINUTE(C29)*60+SECOND(C29))</f>
        <v>20</v>
      </c>
      <c r="E29" s="8"/>
      <c r="F29" s="8"/>
      <c r="G29" s="8"/>
      <c r="H29" s="9">
        <f>MIN(B29,C29)</f>
        <v>1.9444444444444445E-2</v>
      </c>
      <c r="I29" s="3"/>
      <c r="J29" s="9"/>
    </row>
    <row r="30" spans="1:12" x14ac:dyDescent="0.25">
      <c r="A30" s="13"/>
      <c r="B30" s="9"/>
      <c r="C30" s="9"/>
      <c r="D30" s="8"/>
      <c r="E30" s="8"/>
      <c r="F30" s="8"/>
      <c r="G30" s="8"/>
      <c r="H30" s="9"/>
      <c r="I30" s="4"/>
      <c r="J30" s="9"/>
    </row>
    <row r="31" spans="1:12" s="77" customFormat="1" x14ac:dyDescent="0.25">
      <c r="A31" s="87" t="s">
        <v>37</v>
      </c>
      <c r="D31" s="82"/>
      <c r="E31" s="80"/>
      <c r="F31" s="80"/>
      <c r="G31" s="81"/>
      <c r="H31" s="83"/>
      <c r="I31" s="80"/>
      <c r="J31" s="83"/>
      <c r="K31" s="54"/>
      <c r="L31" s="83"/>
    </row>
    <row r="32" spans="1:12" s="77" customFormat="1" x14ac:dyDescent="0.25">
      <c r="A32" s="77" t="s">
        <v>169</v>
      </c>
      <c r="B32" s="89">
        <v>1.4664351851851852E-2</v>
      </c>
      <c r="C32" s="89">
        <v>1.5856481481481482E-2</v>
      </c>
      <c r="D32" s="82">
        <f>(HOUR(B32)*3600+MINUTE(B32)*60+SECOND(B32))-(HOUR(C32)*3600+MINUTE(C32)*60+SECOND(C32))</f>
        <v>-103</v>
      </c>
      <c r="E32" s="80"/>
      <c r="F32" s="80"/>
      <c r="G32" s="82"/>
      <c r="H32" s="83">
        <f>MIN(B32,C32)</f>
        <v>1.4664351851851852E-2</v>
      </c>
      <c r="I32" s="80"/>
      <c r="J32" s="83"/>
      <c r="K32" s="54"/>
      <c r="L32" s="83"/>
    </row>
    <row r="33" spans="1:10" x14ac:dyDescent="0.25">
      <c r="A33" s="13"/>
      <c r="B33" s="9"/>
      <c r="C33" s="9"/>
      <c r="D33" s="8"/>
      <c r="H33" s="9"/>
      <c r="I33" s="3"/>
      <c r="J33" s="9"/>
    </row>
    <row r="34" spans="1:10" x14ac:dyDescent="0.25">
      <c r="A34" s="13"/>
      <c r="B34" s="9"/>
      <c r="C34" s="9"/>
      <c r="D34" s="8"/>
      <c r="H34" s="9"/>
      <c r="I34" s="3"/>
      <c r="J34" s="9"/>
    </row>
    <row r="35" spans="1:10" x14ac:dyDescent="0.25">
      <c r="I35" s="3"/>
      <c r="J35" s="9"/>
    </row>
    <row r="36" spans="1:10" x14ac:dyDescent="0.25">
      <c r="I36" s="3"/>
      <c r="J36" s="9"/>
    </row>
    <row r="37" spans="1:10" x14ac:dyDescent="0.25">
      <c r="A37" s="3" t="s">
        <v>18</v>
      </c>
      <c r="I37" s="3"/>
      <c r="J37" s="9"/>
    </row>
    <row r="38" spans="1:10" x14ac:dyDescent="0.25">
      <c r="I38" s="3"/>
      <c r="J38" s="9"/>
    </row>
    <row r="39" spans="1:10" x14ac:dyDescent="0.25">
      <c r="I39" s="3"/>
      <c r="J39" s="9"/>
    </row>
    <row r="40" spans="1:10" x14ac:dyDescent="0.25">
      <c r="I40" s="3"/>
      <c r="J40" s="9"/>
    </row>
    <row r="41" spans="1:10" x14ac:dyDescent="0.25">
      <c r="I41" s="3"/>
      <c r="J41" s="9"/>
    </row>
    <row r="42" spans="1:10" x14ac:dyDescent="0.25">
      <c r="I42" s="3"/>
      <c r="J42" s="9"/>
    </row>
    <row r="43" spans="1:10" x14ac:dyDescent="0.25">
      <c r="I43" s="3"/>
      <c r="J43" s="9"/>
    </row>
    <row r="44" spans="1:10" x14ac:dyDescent="0.25">
      <c r="I44" s="3"/>
      <c r="J44" s="9"/>
    </row>
    <row r="45" spans="1:10" x14ac:dyDescent="0.25">
      <c r="I45" s="3"/>
      <c r="J45" s="9"/>
    </row>
    <row r="46" spans="1:10" x14ac:dyDescent="0.25">
      <c r="I46" s="3"/>
      <c r="J46" s="9"/>
    </row>
    <row r="47" spans="1:10" x14ac:dyDescent="0.25">
      <c r="I47" s="3"/>
      <c r="J47" s="9"/>
    </row>
    <row r="48" spans="1:10" x14ac:dyDescent="0.25">
      <c r="I48" s="3"/>
      <c r="J48" s="9"/>
    </row>
    <row r="49" spans="2:10" x14ac:dyDescent="0.25">
      <c r="I49" s="3"/>
      <c r="J49" s="9"/>
    </row>
    <row r="50" spans="2:10" x14ac:dyDescent="0.25">
      <c r="I50" s="3"/>
      <c r="J50" s="9"/>
    </row>
    <row r="51" spans="2:10" x14ac:dyDescent="0.25">
      <c r="J51" s="9"/>
    </row>
    <row r="52" spans="2:10" x14ac:dyDescent="0.25">
      <c r="I52" s="3"/>
      <c r="J52" s="9"/>
    </row>
    <row r="53" spans="2:10" x14ac:dyDescent="0.25">
      <c r="J53" s="9"/>
    </row>
    <row r="54" spans="2:10" x14ac:dyDescent="0.25">
      <c r="J54" s="9"/>
    </row>
    <row r="55" spans="2:10" x14ac:dyDescent="0.25">
      <c r="J55" s="9"/>
    </row>
    <row r="56" spans="2:10" x14ac:dyDescent="0.25">
      <c r="B56" s="2" t="s">
        <v>154</v>
      </c>
      <c r="J56" s="9"/>
    </row>
    <row r="57" spans="2:10" x14ac:dyDescent="0.25">
      <c r="J57" s="9"/>
    </row>
    <row r="58" spans="2:10" x14ac:dyDescent="0.25">
      <c r="J58" s="9"/>
    </row>
    <row r="59" spans="2:10" x14ac:dyDescent="0.25">
      <c r="J59" s="9"/>
    </row>
    <row r="64" spans="2:10" x14ac:dyDescent="0.25">
      <c r="J64">
        <v>20</v>
      </c>
    </row>
    <row r="68" spans="10:10" x14ac:dyDescent="0.25">
      <c r="J68" s="5"/>
    </row>
  </sheetData>
  <sortState ref="A11:L15">
    <sortCondition ref="D11:D15"/>
  </sortState>
  <printOptions gridLines="1"/>
  <pageMargins left="0.70866141732283472" right="0.70866141732283472" top="0.74803149606299213" bottom="0.74803149606299213" header="0.31496062992125984" footer="0.31496062992125984"/>
  <pageSetup scale="88" orientation="landscape" horizontalDpi="4294967293" verticalDpi="4294967293" r:id="rId1"/>
  <headerFooter>
    <oddHeader>&amp;L19/02/2014&amp;C&amp;20Brian Whiteway 2-up TT Series 2014&amp;RHopelands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68"/>
  <sheetViews>
    <sheetView view="pageLayout" zoomScaleNormal="100" workbookViewId="0">
      <selection activeCell="C33" sqref="C33"/>
    </sheetView>
  </sheetViews>
  <sheetFormatPr defaultRowHeight="15.75" x14ac:dyDescent="0.25"/>
  <cols>
    <col min="1" max="1" width="34.7109375" style="3" customWidth="1"/>
    <col min="2" max="3" width="11.42578125" style="2" customWidth="1"/>
    <col min="4" max="4" width="11.42578125" style="7" customWidth="1"/>
    <col min="5" max="5" width="7.5703125" style="6" customWidth="1"/>
    <col min="6" max="6" width="8.140625" style="6" customWidth="1"/>
    <col min="7" max="7" width="12.85546875" style="7" customWidth="1"/>
    <col min="8" max="8" width="13.7109375" style="5" customWidth="1"/>
    <col min="9" max="9" width="20.140625" customWidth="1"/>
  </cols>
  <sheetData>
    <row r="4" spans="1:10" s="1" customFormat="1" x14ac:dyDescent="0.25">
      <c r="A4" s="10" t="s">
        <v>0</v>
      </c>
      <c r="B4" s="11" t="s">
        <v>1</v>
      </c>
      <c r="C4" s="11" t="s">
        <v>2</v>
      </c>
      <c r="D4" s="12" t="s">
        <v>3</v>
      </c>
      <c r="E4" s="12" t="s">
        <v>6</v>
      </c>
      <c r="F4" s="12" t="s">
        <v>35</v>
      </c>
      <c r="G4" s="12" t="s">
        <v>16</v>
      </c>
      <c r="H4" s="11" t="s">
        <v>15</v>
      </c>
      <c r="I4" s="13"/>
      <c r="J4" s="21"/>
    </row>
    <row r="5" spans="1:10" s="1" customFormat="1" x14ac:dyDescent="0.25">
      <c r="A5" s="17" t="s">
        <v>45</v>
      </c>
      <c r="B5" s="11"/>
      <c r="C5" s="11"/>
      <c r="D5" s="12"/>
      <c r="E5" s="12"/>
      <c r="F5" s="12"/>
      <c r="G5" s="12"/>
      <c r="H5" s="11"/>
      <c r="I5" s="13"/>
      <c r="J5" s="21"/>
    </row>
    <row r="6" spans="1:10" x14ac:dyDescent="0.25">
      <c r="A6" s="77" t="s">
        <v>192</v>
      </c>
      <c r="B6" s="89">
        <v>1.7812499999999998E-2</v>
      </c>
      <c r="C6" s="89">
        <v>1.7962962962962962E-2</v>
      </c>
      <c r="D6" s="8">
        <f>(HOUR(B6)*3600+MINUTE(B6)*60+SECOND(B6))-(HOUR(C6)*3600+MINUTE(C6)*60+SECOND(C6))</f>
        <v>-13</v>
      </c>
      <c r="E6" s="8">
        <v>10</v>
      </c>
      <c r="F6" s="8"/>
      <c r="G6" s="8">
        <f>E6+F6</f>
        <v>10</v>
      </c>
      <c r="H6" s="9">
        <f>MIN(B6,C6)</f>
        <v>1.7812499999999998E-2</v>
      </c>
      <c r="I6" s="13"/>
      <c r="J6" s="21"/>
    </row>
    <row r="7" spans="1:10" x14ac:dyDescent="0.25">
      <c r="A7" s="77" t="s">
        <v>159</v>
      </c>
      <c r="B7" s="89">
        <v>1.486111111111111E-2</v>
      </c>
      <c r="C7" s="89">
        <v>1.4953703703703705E-2</v>
      </c>
      <c r="D7" s="82">
        <f>(HOUR(B7)*3600+MINUTE(B7)*60+SECOND(B7))-(HOUR(C7)*3600+MINUTE(C7)*60+SECOND(C7))</f>
        <v>-8</v>
      </c>
      <c r="E7" s="8">
        <v>9</v>
      </c>
      <c r="F7" s="8">
        <v>3</v>
      </c>
      <c r="G7" s="8">
        <f>E7+F7</f>
        <v>12</v>
      </c>
      <c r="H7" s="83">
        <f t="shared" ref="H7:H10" si="0">MIN(B7,C7)</f>
        <v>1.486111111111111E-2</v>
      </c>
      <c r="I7" s="25"/>
      <c r="J7" s="21"/>
    </row>
    <row r="8" spans="1:10" x14ac:dyDescent="0.25">
      <c r="A8" s="77" t="s">
        <v>179</v>
      </c>
      <c r="B8" s="89">
        <v>1.6400462962962964E-2</v>
      </c>
      <c r="C8" s="89">
        <v>1.6412037037037037E-2</v>
      </c>
      <c r="D8" s="82">
        <f>(HOUR(B8)*3600+MINUTE(B8)*60+SECOND(B8))-(HOUR(C8)*3600+MINUTE(C8)*60+SECOND(C8))</f>
        <v>-1</v>
      </c>
      <c r="E8" s="82">
        <v>8</v>
      </c>
      <c r="F8" s="8">
        <v>1</v>
      </c>
      <c r="G8" s="8">
        <f>E8+F8</f>
        <v>9</v>
      </c>
      <c r="H8" s="83">
        <f t="shared" si="0"/>
        <v>1.6400462962962964E-2</v>
      </c>
      <c r="I8" s="27"/>
      <c r="J8" s="21"/>
    </row>
    <row r="9" spans="1:10" s="77" customFormat="1" x14ac:dyDescent="0.25">
      <c r="A9" s="77" t="s">
        <v>151</v>
      </c>
      <c r="B9" s="89">
        <v>1.6782407407407409E-2</v>
      </c>
      <c r="C9" s="89">
        <v>1.6747685185185185E-2</v>
      </c>
      <c r="D9" s="82">
        <f>(HOUR(B9)*3600+MINUTE(B9)*60+SECOND(B9))-(HOUR(C9)*3600+MINUTE(C9)*60+SECOND(C9))</f>
        <v>3</v>
      </c>
      <c r="E9" s="82">
        <v>7</v>
      </c>
      <c r="F9" s="82"/>
      <c r="G9" s="82">
        <f t="shared" ref="G9:G10" si="1">E9+F9</f>
        <v>7</v>
      </c>
      <c r="H9" s="83">
        <f t="shared" si="0"/>
        <v>1.6747685185185185E-2</v>
      </c>
      <c r="I9" s="27"/>
      <c r="J9" s="21"/>
    </row>
    <row r="10" spans="1:10" s="77" customFormat="1" x14ac:dyDescent="0.25">
      <c r="A10" s="77" t="s">
        <v>158</v>
      </c>
      <c r="B10" s="89">
        <v>1.5740740740740743E-2</v>
      </c>
      <c r="C10" s="89">
        <v>1.5636574074074074E-2</v>
      </c>
      <c r="D10" s="82">
        <f>(HOUR(B10)*3600+MINUTE(B10)*60+SECOND(B10))-(HOUR(C10)*3600+MINUTE(C10)*60+SECOND(C10))</f>
        <v>9</v>
      </c>
      <c r="E10" s="82">
        <v>6</v>
      </c>
      <c r="F10" s="82">
        <v>2</v>
      </c>
      <c r="G10" s="82">
        <f t="shared" si="1"/>
        <v>8</v>
      </c>
      <c r="H10" s="83">
        <f t="shared" si="0"/>
        <v>1.5636574074074074E-2</v>
      </c>
      <c r="I10" s="27"/>
      <c r="J10" s="21"/>
    </row>
    <row r="11" spans="1:10" x14ac:dyDescent="0.25">
      <c r="A11" s="28"/>
      <c r="B11" s="89"/>
      <c r="C11" s="89"/>
      <c r="D11" s="8"/>
      <c r="E11" s="8"/>
      <c r="F11" s="8"/>
      <c r="G11" s="8"/>
      <c r="H11" s="9"/>
      <c r="I11" s="13"/>
      <c r="J11" s="21"/>
    </row>
    <row r="12" spans="1:10" x14ac:dyDescent="0.25">
      <c r="A12" s="29" t="s">
        <v>46</v>
      </c>
      <c r="B12" s="89"/>
      <c r="C12" s="89"/>
      <c r="D12" s="8"/>
      <c r="E12" s="8"/>
      <c r="F12" s="8"/>
      <c r="G12" s="8"/>
      <c r="H12" s="9"/>
      <c r="I12" s="3"/>
      <c r="J12" s="9"/>
    </row>
    <row r="13" spans="1:10" x14ac:dyDescent="0.25">
      <c r="A13" s="77" t="s">
        <v>5</v>
      </c>
      <c r="B13" s="89">
        <v>1.8541666666666668E-2</v>
      </c>
      <c r="C13" s="89">
        <v>1.8796296296296297E-2</v>
      </c>
      <c r="D13" s="8">
        <f>(HOUR(B13)*3600+MINUTE(B13)*60+SECOND(B13))-(HOUR(C13)*3600+MINUTE(C13)*60+SECOND(C13))</f>
        <v>-22</v>
      </c>
      <c r="E13" s="8">
        <v>10</v>
      </c>
      <c r="F13" s="8"/>
      <c r="G13" s="8">
        <f>E13+F13</f>
        <v>10</v>
      </c>
      <c r="H13" s="9">
        <f>MIN(B13,C13)</f>
        <v>1.8541666666666668E-2</v>
      </c>
      <c r="I13" s="54"/>
      <c r="J13" s="83"/>
    </row>
    <row r="14" spans="1:10" x14ac:dyDescent="0.25">
      <c r="A14" s="77" t="s">
        <v>171</v>
      </c>
      <c r="B14" s="89">
        <v>1.7037037037037038E-2</v>
      </c>
      <c r="C14" s="89">
        <v>1.7187499999999998E-2</v>
      </c>
      <c r="D14" s="82">
        <f>(HOUR(B14)*3600+MINUTE(B14)*60+SECOND(B14))-(HOUR(C14)*3600+MINUTE(C14)*60+SECOND(C14))</f>
        <v>-13</v>
      </c>
      <c r="E14" s="8">
        <v>9</v>
      </c>
      <c r="F14" s="8"/>
      <c r="G14" s="8">
        <f>E14+F14</f>
        <v>9</v>
      </c>
      <c r="H14" s="9">
        <f>MIN(B15,C14)</f>
        <v>1.7187499999999998E-2</v>
      </c>
      <c r="I14" s="27"/>
      <c r="J14" s="21"/>
    </row>
    <row r="15" spans="1:10" x14ac:dyDescent="0.25">
      <c r="A15" s="77" t="s">
        <v>209</v>
      </c>
      <c r="B15" s="89">
        <v>1.894675925925926E-2</v>
      </c>
      <c r="C15" s="89">
        <v>1.909722222222222E-2</v>
      </c>
      <c r="D15" s="82">
        <f>(HOUR(B15)*3600+MINUTE(B15)*60+SECOND(B15))-(HOUR(C15)*3600+MINUTE(C15)*60+SECOND(C15))</f>
        <v>-13</v>
      </c>
      <c r="E15" s="82">
        <v>8</v>
      </c>
      <c r="F15" s="8"/>
      <c r="G15" s="8">
        <f>E15+F15</f>
        <v>8</v>
      </c>
      <c r="H15" s="9">
        <f>MIN(B15,C15)</f>
        <v>1.894675925925926E-2</v>
      </c>
      <c r="I15" s="25"/>
      <c r="J15" s="21"/>
    </row>
    <row r="16" spans="1:10" x14ac:dyDescent="0.25">
      <c r="A16" s="77" t="s">
        <v>206</v>
      </c>
      <c r="B16" s="89">
        <v>1.5706018518518518E-2</v>
      </c>
      <c r="C16" s="89">
        <v>1.5833333333333335E-2</v>
      </c>
      <c r="D16" s="82">
        <f>(HOUR(B16)*3600+MINUTE(B16)*60+SECOND(B16))-(HOUR(C16)*3600+MINUTE(C16)*60+SECOND(C16))</f>
        <v>-11</v>
      </c>
      <c r="E16" s="82">
        <v>7</v>
      </c>
      <c r="F16" s="8"/>
      <c r="G16" s="8">
        <f>E16+F16</f>
        <v>7</v>
      </c>
      <c r="H16" s="9">
        <f>MIN(B16,C16)</f>
        <v>1.5706018518518518E-2</v>
      </c>
      <c r="I16" s="86"/>
      <c r="J16" s="21"/>
    </row>
    <row r="17" spans="1:10" x14ac:dyDescent="0.25">
      <c r="A17" s="77" t="s">
        <v>187</v>
      </c>
      <c r="B17" s="89">
        <v>1.8645833333333334E-2</v>
      </c>
      <c r="C17" s="89">
        <v>1.877314814814815E-2</v>
      </c>
      <c r="D17" s="82">
        <f>(HOUR(B17)*3600+MINUTE(B17)*60+SECOND(B17))-(HOUR(C17)*3600+MINUTE(C17)*60+SECOND(C17))</f>
        <v>-11</v>
      </c>
      <c r="E17" s="82">
        <v>6</v>
      </c>
      <c r="F17" s="8"/>
      <c r="G17" s="8">
        <f>E17+F17</f>
        <v>6</v>
      </c>
      <c r="H17" s="9">
        <f>MIN(B17,C17)</f>
        <v>1.8645833333333334E-2</v>
      </c>
      <c r="I17" s="13"/>
      <c r="J17" s="21"/>
    </row>
    <row r="18" spans="1:10" x14ac:dyDescent="0.25">
      <c r="A18" s="77" t="s">
        <v>161</v>
      </c>
      <c r="B18" s="89">
        <v>1.9432870370370371E-2</v>
      </c>
      <c r="C18" s="89">
        <v>1.951388888888889E-2</v>
      </c>
      <c r="D18" s="82">
        <f>(HOUR(B18)*3600+MINUTE(B18)*60+SECOND(B18))-(HOUR(C18)*3600+MINUTE(C18)*60+SECOND(C18))</f>
        <v>-7</v>
      </c>
      <c r="E18" s="82">
        <v>5</v>
      </c>
      <c r="F18" s="8"/>
      <c r="G18" s="8">
        <f>E18+F18</f>
        <v>5</v>
      </c>
      <c r="H18" s="9">
        <f>MIN(B18,C18)</f>
        <v>1.9432870370370371E-2</v>
      </c>
      <c r="I18" s="86"/>
      <c r="J18" s="21"/>
    </row>
    <row r="19" spans="1:10" x14ac:dyDescent="0.25">
      <c r="A19" s="77" t="s">
        <v>17</v>
      </c>
      <c r="B19" s="89">
        <v>1.9293981481481485E-2</v>
      </c>
      <c r="C19" s="89">
        <v>1.9293981481481485E-2</v>
      </c>
      <c r="D19" s="82">
        <f>(HOUR(B19)*3600+MINUTE(B19)*60+SECOND(B19))-(HOUR(C19)*3600+MINUTE(C19)*60+SECOND(C19))</f>
        <v>0</v>
      </c>
      <c r="E19" s="82">
        <v>4</v>
      </c>
      <c r="F19" s="8"/>
      <c r="G19" s="8">
        <f>E19+F19</f>
        <v>4</v>
      </c>
      <c r="H19" s="9">
        <f>MIN(B19,C19)</f>
        <v>1.9293981481481485E-2</v>
      </c>
      <c r="I19" s="3"/>
      <c r="J19" s="9"/>
    </row>
    <row r="20" spans="1:10" x14ac:dyDescent="0.25">
      <c r="A20" s="77" t="s">
        <v>182</v>
      </c>
      <c r="B20" s="89">
        <v>1.5277777777777777E-2</v>
      </c>
      <c r="C20" s="89">
        <v>1.5266203703703705E-2</v>
      </c>
      <c r="D20" s="82">
        <f>(HOUR(B20)*3600+MINUTE(B20)*60+SECOND(B20))-(HOUR(C20)*3600+MINUTE(C20)*60+SECOND(C20))</f>
        <v>1</v>
      </c>
      <c r="E20" s="82">
        <v>3</v>
      </c>
      <c r="F20" s="8">
        <v>1</v>
      </c>
      <c r="G20" s="8">
        <f>E20+F20</f>
        <v>4</v>
      </c>
      <c r="H20" s="9">
        <f>MIN(B20,C20)</f>
        <v>1.5266203703703705E-2</v>
      </c>
      <c r="I20" s="54"/>
      <c r="J20" s="83"/>
    </row>
    <row r="21" spans="1:10" x14ac:dyDescent="0.25">
      <c r="A21" s="77" t="s">
        <v>210</v>
      </c>
      <c r="B21" s="89">
        <v>1.7395833333333336E-2</v>
      </c>
      <c r="C21" s="89">
        <v>1.7361111111111112E-2</v>
      </c>
      <c r="D21" s="82">
        <f>(HOUR(B21)*3600+MINUTE(B21)*60+SECOND(B21))-(HOUR(C21)*3600+MINUTE(C21)*60+SECOND(C21))</f>
        <v>3</v>
      </c>
      <c r="E21" s="82">
        <v>2</v>
      </c>
      <c r="F21" s="8"/>
      <c r="G21" s="8">
        <f>E21+F21</f>
        <v>2</v>
      </c>
      <c r="H21" s="9">
        <f>MIN(B21,C21)</f>
        <v>1.7361111111111112E-2</v>
      </c>
      <c r="I21" s="25"/>
      <c r="J21" s="21"/>
    </row>
    <row r="22" spans="1:10" x14ac:dyDescent="0.25">
      <c r="A22" s="77" t="s">
        <v>50</v>
      </c>
      <c r="B22" s="89">
        <v>1.545138888888889E-2</v>
      </c>
      <c r="C22" s="89">
        <v>1.5335648148148147E-2</v>
      </c>
      <c r="D22" s="82">
        <f>(HOUR(B22)*3600+MINUTE(B22)*60+SECOND(B22))-(HOUR(C22)*3600+MINUTE(C22)*60+SECOND(C22))</f>
        <v>10</v>
      </c>
      <c r="E22" s="82">
        <v>2</v>
      </c>
      <c r="F22" s="8"/>
      <c r="G22" s="82">
        <f>E22+F22</f>
        <v>2</v>
      </c>
      <c r="H22" s="9">
        <f>MIN(B22,C22)</f>
        <v>1.5335648148148147E-2</v>
      </c>
      <c r="I22" s="25"/>
      <c r="J22" s="21"/>
    </row>
    <row r="23" spans="1:10" x14ac:dyDescent="0.25">
      <c r="A23" s="77" t="s">
        <v>65</v>
      </c>
      <c r="B23" s="89">
        <v>1.5185185185185185E-2</v>
      </c>
      <c r="C23" s="89">
        <v>1.5046296296296295E-2</v>
      </c>
      <c r="D23" s="82">
        <f>(HOUR(B23)*3600+MINUTE(B23)*60+SECOND(B23))-(HOUR(C23)*3600+MINUTE(C23)*60+SECOND(C23))</f>
        <v>12</v>
      </c>
      <c r="E23" s="82">
        <v>2</v>
      </c>
      <c r="F23" s="8">
        <v>3</v>
      </c>
      <c r="G23" s="82">
        <f>E23+F23</f>
        <v>5</v>
      </c>
      <c r="H23" s="9">
        <f>MIN(B23,C23)</f>
        <v>1.5046296296296295E-2</v>
      </c>
      <c r="I23" s="86"/>
      <c r="J23" s="21"/>
    </row>
    <row r="24" spans="1:10" x14ac:dyDescent="0.25">
      <c r="A24" s="77" t="s">
        <v>211</v>
      </c>
      <c r="B24" s="89">
        <v>1.8541666666666668E-2</v>
      </c>
      <c r="C24" s="89">
        <v>1.8402777777777778E-2</v>
      </c>
      <c r="D24" s="82">
        <f>(HOUR(B24)*3600+MINUTE(B24)*60+SECOND(B24))-(HOUR(C24)*3600+MINUTE(C24)*60+SECOND(C24))</f>
        <v>12</v>
      </c>
      <c r="E24" s="82">
        <v>2</v>
      </c>
      <c r="F24" s="8"/>
      <c r="G24" s="82">
        <f>E24+F24</f>
        <v>2</v>
      </c>
      <c r="H24" s="9">
        <f>MIN(B24,C24)</f>
        <v>1.8402777777777778E-2</v>
      </c>
      <c r="I24" s="25"/>
      <c r="J24" s="21"/>
    </row>
    <row r="25" spans="1:10" x14ac:dyDescent="0.25">
      <c r="A25" s="77" t="s">
        <v>207</v>
      </c>
      <c r="B25" s="89">
        <v>1.6562500000000001E-2</v>
      </c>
      <c r="C25" s="89">
        <v>1.6307870370370372E-2</v>
      </c>
      <c r="D25" s="82">
        <f>(HOUR(B25)*3600+MINUTE(B25)*60+SECOND(B25))-(HOUR(C25)*3600+MINUTE(C25)*60+SECOND(C25))</f>
        <v>22</v>
      </c>
      <c r="E25" s="82">
        <v>2</v>
      </c>
      <c r="G25" s="82">
        <f>E25+F25</f>
        <v>2</v>
      </c>
      <c r="H25" s="9">
        <f>MIN(B25,C25)</f>
        <v>1.6307870370370372E-2</v>
      </c>
      <c r="I25" s="3"/>
      <c r="J25" s="9"/>
    </row>
    <row r="26" spans="1:10" x14ac:dyDescent="0.25">
      <c r="A26" s="77" t="s">
        <v>152</v>
      </c>
      <c r="B26" s="89">
        <v>2.0243055555555552E-2</v>
      </c>
      <c r="C26" s="89">
        <v>1.9988425925925927E-2</v>
      </c>
      <c r="D26" s="82">
        <f>(HOUR(B26)*3600+MINUTE(B26)*60+SECOND(B26))-(HOUR(C26)*3600+MINUTE(C26)*60+SECOND(C26))</f>
        <v>22</v>
      </c>
      <c r="E26" s="82">
        <v>2</v>
      </c>
      <c r="G26" s="82">
        <f>E26+F26</f>
        <v>2</v>
      </c>
      <c r="H26" s="9">
        <f>MIN(B26,C26)</f>
        <v>1.9988425925925927E-2</v>
      </c>
      <c r="I26" s="3"/>
      <c r="J26" s="9"/>
    </row>
    <row r="27" spans="1:10" x14ac:dyDescent="0.25">
      <c r="A27" s="77" t="s">
        <v>52</v>
      </c>
      <c r="B27" s="89">
        <v>2.2476851851851855E-2</v>
      </c>
      <c r="C27" s="89">
        <v>2.2222222222222223E-2</v>
      </c>
      <c r="D27" s="82">
        <f>(HOUR(B27)*3600+MINUTE(B27)*60+SECOND(B27))-(HOUR(C27)*3600+MINUTE(C27)*60+SECOND(C27))</f>
        <v>22</v>
      </c>
      <c r="E27" s="82">
        <v>2</v>
      </c>
      <c r="G27" s="82">
        <f>E27+F27</f>
        <v>2</v>
      </c>
      <c r="H27" s="9">
        <f>MIN(B27,C27)</f>
        <v>2.2222222222222223E-2</v>
      </c>
      <c r="I27" s="3"/>
      <c r="J27" s="9"/>
    </row>
    <row r="28" spans="1:10" x14ac:dyDescent="0.25">
      <c r="A28" s="77" t="s">
        <v>150</v>
      </c>
      <c r="B28" s="89">
        <v>1.5219907407407409E-2</v>
      </c>
      <c r="C28" s="89">
        <v>1.4872685185185185E-2</v>
      </c>
      <c r="D28" s="82">
        <f>(HOUR(B28)*3600+MINUTE(B28)*60+SECOND(B28))-(HOUR(C28)*3600+MINUTE(C28)*60+SECOND(C28))</f>
        <v>30</v>
      </c>
      <c r="E28" s="82">
        <v>2</v>
      </c>
      <c r="F28" s="6">
        <v>2</v>
      </c>
      <c r="G28" s="82">
        <f>E28+F28</f>
        <v>4</v>
      </c>
      <c r="H28" s="9">
        <f>MIN(B28,C28)</f>
        <v>1.4872685185185185E-2</v>
      </c>
      <c r="I28" s="3"/>
      <c r="J28" s="9"/>
    </row>
    <row r="29" spans="1:10" x14ac:dyDescent="0.25">
      <c r="A29" s="77" t="s">
        <v>212</v>
      </c>
      <c r="B29" s="89">
        <v>1.8391203703703705E-2</v>
      </c>
      <c r="C29" s="89">
        <v>1.7916666666666668E-2</v>
      </c>
      <c r="D29" s="82">
        <f>(HOUR(B29)*3600+MINUTE(B29)*60+SECOND(B29))-(HOUR(C29)*3600+MINUTE(C29)*60+SECOND(C29))</f>
        <v>41</v>
      </c>
      <c r="E29" s="82">
        <v>2</v>
      </c>
      <c r="G29" s="82">
        <f>E29+F29</f>
        <v>2</v>
      </c>
      <c r="H29" s="9">
        <f>MIN(B29,C29)</f>
        <v>1.7916666666666668E-2</v>
      </c>
      <c r="I29" s="3"/>
      <c r="J29" s="9"/>
    </row>
    <row r="30" spans="1:10" x14ac:dyDescent="0.25">
      <c r="A30" s="13"/>
      <c r="B30" s="48"/>
      <c r="C30" s="48"/>
      <c r="I30" s="3"/>
      <c r="J30" s="9"/>
    </row>
    <row r="31" spans="1:10" s="77" customFormat="1" x14ac:dyDescent="0.25">
      <c r="A31" s="59" t="s">
        <v>213</v>
      </c>
      <c r="B31" s="48"/>
      <c r="C31" s="48"/>
      <c r="D31" s="81"/>
      <c r="E31" s="80"/>
      <c r="F31" s="80"/>
      <c r="G31" s="81"/>
      <c r="H31" s="79"/>
      <c r="I31" s="54"/>
      <c r="J31" s="83"/>
    </row>
    <row r="32" spans="1:10" s="77" customFormat="1" x14ac:dyDescent="0.25">
      <c r="A32" s="77" t="s">
        <v>166</v>
      </c>
      <c r="B32" s="89">
        <v>1.4756944444444446E-2</v>
      </c>
      <c r="C32" s="89">
        <v>1.4664351851851852E-2</v>
      </c>
      <c r="D32" s="82">
        <f t="shared" ref="D32" si="2">(HOUR(B32)*3600+MINUTE(B32)*60+SECOND(B32))-(HOUR(C32)*3600+MINUTE(C32)*60+SECOND(C32))</f>
        <v>8</v>
      </c>
      <c r="E32" s="80"/>
      <c r="F32" s="80"/>
      <c r="G32" s="81"/>
      <c r="H32" s="83">
        <f t="shared" ref="H32" si="3">MIN(B32,C32)</f>
        <v>1.4664351851851852E-2</v>
      </c>
      <c r="I32" s="54"/>
      <c r="J32" s="83"/>
    </row>
    <row r="33" spans="1:10" s="77" customFormat="1" x14ac:dyDescent="0.25">
      <c r="B33" s="2"/>
      <c r="C33" s="2"/>
      <c r="D33" s="81"/>
      <c r="E33" s="80"/>
      <c r="F33" s="80"/>
      <c r="G33" s="81"/>
      <c r="H33" s="79"/>
      <c r="I33" s="54"/>
      <c r="J33" s="83"/>
    </row>
    <row r="34" spans="1:10" x14ac:dyDescent="0.25">
      <c r="A34" s="3" t="s">
        <v>18</v>
      </c>
      <c r="I34" s="3"/>
      <c r="J34" s="9"/>
    </row>
    <row r="35" spans="1:10" x14ac:dyDescent="0.25">
      <c r="I35" s="3"/>
      <c r="J35" s="9"/>
    </row>
    <row r="36" spans="1:10" x14ac:dyDescent="0.25">
      <c r="I36" s="3"/>
      <c r="J36" s="9"/>
    </row>
    <row r="37" spans="1:10" x14ac:dyDescent="0.25">
      <c r="I37" s="3"/>
      <c r="J37" s="9"/>
    </row>
    <row r="38" spans="1:10" x14ac:dyDescent="0.25">
      <c r="I38" s="3"/>
      <c r="J38" s="9"/>
    </row>
    <row r="39" spans="1:10" x14ac:dyDescent="0.25">
      <c r="I39" s="3"/>
      <c r="J39" s="9"/>
    </row>
    <row r="40" spans="1:10" x14ac:dyDescent="0.25">
      <c r="I40" s="3"/>
      <c r="J40" s="9"/>
    </row>
    <row r="41" spans="1:10" x14ac:dyDescent="0.25">
      <c r="I41" s="3"/>
      <c r="J41" s="9"/>
    </row>
    <row r="42" spans="1:10" x14ac:dyDescent="0.25">
      <c r="I42" s="3"/>
      <c r="J42" s="9"/>
    </row>
    <row r="43" spans="1:10" x14ac:dyDescent="0.25">
      <c r="I43" s="3"/>
      <c r="J43" s="9"/>
    </row>
    <row r="44" spans="1:10" x14ac:dyDescent="0.25">
      <c r="I44" s="3"/>
      <c r="J44" s="9"/>
    </row>
    <row r="45" spans="1:10" x14ac:dyDescent="0.25">
      <c r="I45" s="3"/>
      <c r="J45" s="9"/>
    </row>
    <row r="46" spans="1:10" x14ac:dyDescent="0.25">
      <c r="I46" s="3"/>
      <c r="J46" s="9"/>
    </row>
    <row r="47" spans="1:10" x14ac:dyDescent="0.25">
      <c r="J47" s="9"/>
    </row>
    <row r="48" spans="1:10" x14ac:dyDescent="0.25">
      <c r="I48" s="3"/>
      <c r="J48" s="9"/>
    </row>
    <row r="49" spans="10:10" x14ac:dyDescent="0.25">
      <c r="J49" s="9"/>
    </row>
    <row r="50" spans="10:10" x14ac:dyDescent="0.25">
      <c r="J50" s="9"/>
    </row>
    <row r="51" spans="10:10" x14ac:dyDescent="0.25">
      <c r="J51" s="9"/>
    </row>
    <row r="52" spans="10:10" x14ac:dyDescent="0.25">
      <c r="J52" s="9"/>
    </row>
    <row r="53" spans="10:10" x14ac:dyDescent="0.25">
      <c r="J53" s="9"/>
    </row>
    <row r="54" spans="10:10" x14ac:dyDescent="0.25">
      <c r="J54" s="9"/>
    </row>
    <row r="55" spans="10:10" x14ac:dyDescent="0.25">
      <c r="J55" s="9"/>
    </row>
    <row r="64" spans="10:10" x14ac:dyDescent="0.25">
      <c r="J64" s="5"/>
    </row>
    <row r="68" spans="11:12" x14ac:dyDescent="0.25">
      <c r="K68">
        <v>23</v>
      </c>
      <c r="L68">
        <v>19</v>
      </c>
    </row>
  </sheetData>
  <sortState ref="A13:L29">
    <sortCondition ref="D13:D29"/>
  </sortState>
  <printOptions gridLines="1"/>
  <pageMargins left="0.70866141732283472" right="0.70866141732283472" top="0.74803149606299213" bottom="0.74803149606299213" header="0.31496062992125984" footer="0.31496062992125984"/>
  <pageSetup scale="48" orientation="landscape" r:id="rId1"/>
  <headerFooter>
    <oddHeader>&amp;L26/02/2014&amp;CBrian Whiteway 2 Up Time Trial 2014&amp;RHopelands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view="pageLayout" zoomScaleNormal="100" workbookViewId="0">
      <selection activeCell="A9" sqref="A9:A25"/>
    </sheetView>
  </sheetViews>
  <sheetFormatPr defaultRowHeight="15.75" x14ac:dyDescent="0.25"/>
  <cols>
    <col min="1" max="1" width="33.28515625" style="3" customWidth="1"/>
    <col min="2" max="3" width="11.42578125" style="2" customWidth="1"/>
    <col min="4" max="4" width="11.42578125" style="7" customWidth="1"/>
    <col min="5" max="5" width="7.5703125" style="6" customWidth="1"/>
    <col min="6" max="6" width="8.140625" style="6" customWidth="1"/>
    <col min="7" max="7" width="12.85546875" style="7" customWidth="1"/>
    <col min="8" max="8" width="18.5703125" style="5" customWidth="1"/>
    <col min="9" max="9" width="15.85546875" customWidth="1"/>
  </cols>
  <sheetData>
    <row r="1" spans="1:10" x14ac:dyDescent="0.25">
      <c r="A1" s="17" t="s">
        <v>156</v>
      </c>
    </row>
    <row r="3" spans="1:10" s="1" customFormat="1" x14ac:dyDescent="0.25">
      <c r="A3" s="10" t="s">
        <v>0</v>
      </c>
      <c r="B3" s="11" t="s">
        <v>1</v>
      </c>
      <c r="C3" s="11" t="s">
        <v>2</v>
      </c>
      <c r="D3" s="12" t="s">
        <v>3</v>
      </c>
      <c r="E3" s="12" t="s">
        <v>6</v>
      </c>
      <c r="F3" s="12" t="s">
        <v>35</v>
      </c>
      <c r="G3" s="12" t="s">
        <v>16</v>
      </c>
      <c r="H3" s="11" t="s">
        <v>15</v>
      </c>
      <c r="I3" s="27"/>
      <c r="J3" s="21"/>
    </row>
    <row r="4" spans="1:10" s="1" customFormat="1" x14ac:dyDescent="0.25">
      <c r="A4" s="16" t="s">
        <v>45</v>
      </c>
      <c r="B4" s="11"/>
      <c r="C4" s="11"/>
      <c r="D4" s="12"/>
      <c r="E4" s="12"/>
      <c r="F4" s="12"/>
      <c r="G4" s="12"/>
      <c r="H4" s="11"/>
      <c r="I4" s="27"/>
      <c r="J4" s="21"/>
    </row>
    <row r="5" spans="1:10" x14ac:dyDescent="0.25">
      <c r="A5" s="13"/>
      <c r="B5" s="9">
        <v>1.7222222222222222E-2</v>
      </c>
      <c r="C5" s="9">
        <v>1.6747685185185185E-2</v>
      </c>
      <c r="D5" s="8">
        <f>(HOUR(B5)*3600+MINUTE(B5)*60+SECOND(B5))-(HOUR(C5)*3600+MINUTE(C5)*60+SECOND(C5))</f>
        <v>41</v>
      </c>
      <c r="E5" s="6">
        <v>9</v>
      </c>
      <c r="F5" s="6">
        <v>3</v>
      </c>
      <c r="G5" s="7">
        <f>E5+F5</f>
        <v>12</v>
      </c>
      <c r="H5" s="9">
        <f>MIN(B5,C5)</f>
        <v>1.6747685185185185E-2</v>
      </c>
      <c r="I5" s="13"/>
      <c r="J5" s="21"/>
    </row>
    <row r="6" spans="1:10" x14ac:dyDescent="0.25">
      <c r="A6" s="13"/>
      <c r="B6" s="9">
        <v>1.8958333333333334E-2</v>
      </c>
      <c r="C6" s="9">
        <v>1.8541666666666668E-2</v>
      </c>
      <c r="D6" s="8">
        <f>(HOUR(B6)*3600+MINUTE(B6)*60+SECOND(B6))-(HOUR(C6)*3600+MINUTE(C6)*60+SECOND(C6))</f>
        <v>36</v>
      </c>
      <c r="E6" s="6">
        <v>10</v>
      </c>
      <c r="F6" s="6">
        <v>2</v>
      </c>
      <c r="G6" s="7">
        <f>E6+F6</f>
        <v>12</v>
      </c>
      <c r="H6" s="9">
        <f>MIN(B6,C6)</f>
        <v>1.8541666666666668E-2</v>
      </c>
    </row>
    <row r="8" spans="1:10" x14ac:dyDescent="0.25">
      <c r="A8" s="16" t="s">
        <v>46</v>
      </c>
    </row>
    <row r="9" spans="1:10" x14ac:dyDescent="0.25">
      <c r="A9" s="13"/>
      <c r="B9" s="9">
        <v>1.5405092592592593E-2</v>
      </c>
      <c r="C9" s="9">
        <v>1.6342592592592593E-2</v>
      </c>
      <c r="D9" s="8">
        <f t="shared" ref="D9:D25" si="0">(HOUR(B9)*3600+MINUTE(B9)*60+SECOND(B9))-(HOUR(C9)*3600+MINUTE(C9)*60+SECOND(C9))</f>
        <v>-81</v>
      </c>
      <c r="E9" s="6">
        <v>10</v>
      </c>
      <c r="F9" s="8">
        <v>1</v>
      </c>
      <c r="G9" s="7">
        <f t="shared" ref="G9:G25" si="1">E9+F9</f>
        <v>11</v>
      </c>
      <c r="H9" s="9">
        <f t="shared" ref="H9:H25" si="2">MIN(B9,C9)</f>
        <v>1.5405092592592593E-2</v>
      </c>
      <c r="I9" s="13"/>
      <c r="J9" s="21"/>
    </row>
    <row r="10" spans="1:10" x14ac:dyDescent="0.25">
      <c r="A10" s="13"/>
      <c r="B10" s="9">
        <v>1.6249999999999997E-2</v>
      </c>
      <c r="C10" s="9">
        <v>1.6516203703703703E-2</v>
      </c>
      <c r="D10" s="8">
        <f t="shared" si="0"/>
        <v>-23</v>
      </c>
      <c r="E10" s="6">
        <v>9</v>
      </c>
      <c r="F10" s="8"/>
      <c r="G10" s="7">
        <f t="shared" si="1"/>
        <v>9</v>
      </c>
      <c r="H10" s="9">
        <f t="shared" si="2"/>
        <v>1.6249999999999997E-2</v>
      </c>
      <c r="I10" s="25"/>
      <c r="J10" s="21"/>
    </row>
    <row r="11" spans="1:10" x14ac:dyDescent="0.25">
      <c r="A11" s="13"/>
      <c r="B11" s="9">
        <v>1.8078703703703704E-2</v>
      </c>
      <c r="C11" s="21">
        <v>1.8252314814814815E-2</v>
      </c>
      <c r="D11" s="8">
        <f t="shared" si="0"/>
        <v>-15</v>
      </c>
      <c r="E11" s="8">
        <v>8</v>
      </c>
      <c r="F11" s="8"/>
      <c r="G11" s="7">
        <f t="shared" si="1"/>
        <v>8</v>
      </c>
      <c r="H11" s="9">
        <f t="shared" si="2"/>
        <v>1.8078703703703704E-2</v>
      </c>
      <c r="I11" s="13"/>
      <c r="J11" s="21"/>
    </row>
    <row r="12" spans="1:10" x14ac:dyDescent="0.25">
      <c r="A12" s="13"/>
      <c r="B12" s="9">
        <v>1.5277777777777777E-2</v>
      </c>
      <c r="C12" s="9">
        <v>1.5277777777777777E-2</v>
      </c>
      <c r="D12" s="8">
        <f t="shared" si="0"/>
        <v>0</v>
      </c>
      <c r="E12" s="6">
        <v>6</v>
      </c>
      <c r="F12" s="8">
        <v>2</v>
      </c>
      <c r="G12" s="7">
        <f t="shared" si="1"/>
        <v>8</v>
      </c>
      <c r="H12" s="9">
        <f t="shared" si="2"/>
        <v>1.5277777777777777E-2</v>
      </c>
      <c r="J12" s="9"/>
    </row>
    <row r="13" spans="1:10" x14ac:dyDescent="0.25">
      <c r="A13" s="13"/>
      <c r="B13" s="9">
        <v>1.8993055555555558E-2</v>
      </c>
      <c r="C13" s="9">
        <v>1.9085648148148147E-2</v>
      </c>
      <c r="D13" s="8">
        <f t="shared" si="0"/>
        <v>-8</v>
      </c>
      <c r="E13" s="6">
        <v>7</v>
      </c>
      <c r="F13" s="8"/>
      <c r="G13" s="7">
        <f t="shared" si="1"/>
        <v>7</v>
      </c>
      <c r="H13" s="9">
        <f t="shared" si="2"/>
        <v>1.8993055555555558E-2</v>
      </c>
      <c r="J13" s="9"/>
    </row>
    <row r="14" spans="1:10" x14ac:dyDescent="0.25">
      <c r="A14" s="13"/>
      <c r="B14" s="9">
        <v>1.6145833333333335E-2</v>
      </c>
      <c r="C14" s="9">
        <v>1.6064814814814813E-2</v>
      </c>
      <c r="D14" s="8">
        <f t="shared" si="0"/>
        <v>7</v>
      </c>
      <c r="E14" s="6">
        <v>5</v>
      </c>
      <c r="F14" s="8"/>
      <c r="G14" s="7">
        <f t="shared" si="1"/>
        <v>5</v>
      </c>
      <c r="H14" s="9">
        <f t="shared" si="2"/>
        <v>1.6064814814814813E-2</v>
      </c>
      <c r="I14" s="13"/>
      <c r="J14" s="21"/>
    </row>
    <row r="15" spans="1:10" x14ac:dyDescent="0.25">
      <c r="B15" s="9">
        <v>1.525462962962963E-2</v>
      </c>
      <c r="C15" s="9">
        <v>1.5023148148148148E-2</v>
      </c>
      <c r="D15" s="8">
        <f t="shared" si="0"/>
        <v>20</v>
      </c>
      <c r="E15" s="6">
        <v>2</v>
      </c>
      <c r="F15" s="8">
        <v>3</v>
      </c>
      <c r="G15" s="7">
        <f t="shared" si="1"/>
        <v>5</v>
      </c>
      <c r="H15" s="9">
        <f t="shared" si="2"/>
        <v>1.5023148148148148E-2</v>
      </c>
      <c r="I15" s="13"/>
      <c r="J15" s="21"/>
    </row>
    <row r="16" spans="1:10" x14ac:dyDescent="0.25">
      <c r="A16" s="13"/>
      <c r="B16" s="9">
        <v>1.8437499999999999E-2</v>
      </c>
      <c r="C16" s="21">
        <v>1.8310185185185186E-2</v>
      </c>
      <c r="D16" s="8">
        <f t="shared" si="0"/>
        <v>11</v>
      </c>
      <c r="E16" s="6">
        <v>4</v>
      </c>
      <c r="F16" s="8"/>
      <c r="G16" s="7">
        <f t="shared" si="1"/>
        <v>4</v>
      </c>
      <c r="H16" s="9">
        <f t="shared" si="2"/>
        <v>1.8310185185185186E-2</v>
      </c>
      <c r="I16" s="13"/>
      <c r="J16" s="21"/>
    </row>
    <row r="17" spans="1:10" x14ac:dyDescent="0.25">
      <c r="A17" s="13"/>
      <c r="B17" s="9">
        <v>1.9178240740740742E-2</v>
      </c>
      <c r="C17" s="9">
        <v>1.8981481481481481E-2</v>
      </c>
      <c r="D17" s="8">
        <f t="shared" si="0"/>
        <v>17</v>
      </c>
      <c r="E17" s="6">
        <v>3</v>
      </c>
      <c r="F17" s="8"/>
      <c r="G17" s="7">
        <f t="shared" si="1"/>
        <v>3</v>
      </c>
      <c r="H17" s="9">
        <f t="shared" si="2"/>
        <v>1.8981481481481481E-2</v>
      </c>
      <c r="I17" s="25"/>
      <c r="J17" s="21"/>
    </row>
    <row r="18" spans="1:10" x14ac:dyDescent="0.25">
      <c r="A18" s="13"/>
      <c r="B18" s="9">
        <v>1.5590277777777778E-2</v>
      </c>
      <c r="C18" s="9">
        <v>1.5324074074074073E-2</v>
      </c>
      <c r="D18" s="8">
        <f t="shared" si="0"/>
        <v>23</v>
      </c>
      <c r="E18" s="6">
        <v>2</v>
      </c>
      <c r="F18" s="8"/>
      <c r="G18" s="7">
        <f t="shared" si="1"/>
        <v>2</v>
      </c>
      <c r="H18" s="9">
        <f t="shared" si="2"/>
        <v>1.5324074074074073E-2</v>
      </c>
      <c r="I18" s="25"/>
      <c r="J18" s="21"/>
    </row>
    <row r="19" spans="1:10" x14ac:dyDescent="0.25">
      <c r="A19" s="13"/>
      <c r="B19" s="9">
        <v>1.6099537037037037E-2</v>
      </c>
      <c r="C19" s="21">
        <v>1.5821759259259261E-2</v>
      </c>
      <c r="D19" s="8">
        <f t="shared" si="0"/>
        <v>24</v>
      </c>
      <c r="E19" s="6">
        <v>2</v>
      </c>
      <c r="F19" s="8"/>
      <c r="G19" s="7">
        <f t="shared" si="1"/>
        <v>2</v>
      </c>
      <c r="H19" s="9">
        <f t="shared" si="2"/>
        <v>1.5821759259259261E-2</v>
      </c>
      <c r="I19" s="13"/>
      <c r="J19" s="21"/>
    </row>
    <row r="20" spans="1:10" x14ac:dyDescent="0.25">
      <c r="A20" s="13"/>
      <c r="B20" s="9">
        <v>2.1817129629629631E-2</v>
      </c>
      <c r="C20" s="21">
        <v>2.1516203703703704E-2</v>
      </c>
      <c r="D20" s="8">
        <f t="shared" si="0"/>
        <v>26</v>
      </c>
      <c r="E20" s="6">
        <v>2</v>
      </c>
      <c r="F20" s="8"/>
      <c r="G20" s="7">
        <f t="shared" si="1"/>
        <v>2</v>
      </c>
      <c r="H20" s="9">
        <f t="shared" si="2"/>
        <v>2.1516203703703704E-2</v>
      </c>
      <c r="I20" s="13"/>
      <c r="J20" s="21"/>
    </row>
    <row r="21" spans="1:10" x14ac:dyDescent="0.25">
      <c r="A21" s="13"/>
      <c r="B21" s="9">
        <v>1.650462962962963E-2</v>
      </c>
      <c r="C21" s="21">
        <v>1.6782407407407409E-2</v>
      </c>
      <c r="D21" s="8">
        <f t="shared" si="0"/>
        <v>-24</v>
      </c>
      <c r="F21" s="8"/>
      <c r="G21" s="7">
        <f t="shared" si="1"/>
        <v>0</v>
      </c>
      <c r="H21" s="9">
        <f t="shared" si="2"/>
        <v>1.650462962962963E-2</v>
      </c>
      <c r="I21" s="18"/>
      <c r="J21" s="9"/>
    </row>
    <row r="22" spans="1:10" x14ac:dyDescent="0.25">
      <c r="A22" s="13"/>
      <c r="B22" s="9">
        <v>1.7638888888888888E-2</v>
      </c>
      <c r="C22" s="9">
        <v>1.7870370370370373E-2</v>
      </c>
      <c r="D22" s="8">
        <f t="shared" si="0"/>
        <v>-20</v>
      </c>
      <c r="F22" s="8"/>
      <c r="G22" s="7">
        <f t="shared" si="1"/>
        <v>0</v>
      </c>
      <c r="H22" s="9">
        <f t="shared" si="2"/>
        <v>1.7638888888888888E-2</v>
      </c>
      <c r="J22" s="9"/>
    </row>
    <row r="23" spans="1:10" x14ac:dyDescent="0.25">
      <c r="A23" s="13"/>
      <c r="B23" s="9">
        <v>1.503472222222222E-2</v>
      </c>
      <c r="C23" s="21">
        <v>1.5057870370370369E-2</v>
      </c>
      <c r="D23" s="8">
        <f t="shared" si="0"/>
        <v>-2</v>
      </c>
      <c r="F23" s="8"/>
      <c r="G23" s="7">
        <f t="shared" si="1"/>
        <v>0</v>
      </c>
      <c r="H23" s="9">
        <f t="shared" si="2"/>
        <v>1.503472222222222E-2</v>
      </c>
      <c r="J23" s="9"/>
    </row>
    <row r="24" spans="1:10" x14ac:dyDescent="0.25">
      <c r="A24" s="13"/>
      <c r="B24" s="9">
        <v>1.5381944444444443E-2</v>
      </c>
      <c r="C24" s="9">
        <v>1.5162037037037036E-2</v>
      </c>
      <c r="D24" s="8">
        <f t="shared" si="0"/>
        <v>19</v>
      </c>
      <c r="F24" s="8"/>
      <c r="G24" s="7">
        <f t="shared" si="1"/>
        <v>0</v>
      </c>
      <c r="H24" s="9">
        <f t="shared" si="2"/>
        <v>1.5162037037037036E-2</v>
      </c>
      <c r="I24" s="25"/>
      <c r="J24" s="21"/>
    </row>
    <row r="25" spans="1:10" x14ac:dyDescent="0.25">
      <c r="A25" s="13"/>
      <c r="B25" s="9">
        <v>1.4756944444444446E-2</v>
      </c>
      <c r="C25" s="21">
        <v>1.4502314814814815E-2</v>
      </c>
      <c r="D25" s="8">
        <f t="shared" si="0"/>
        <v>22</v>
      </c>
      <c r="F25" s="8"/>
      <c r="G25" s="7">
        <f t="shared" si="1"/>
        <v>0</v>
      </c>
      <c r="H25" s="9">
        <f t="shared" si="2"/>
        <v>1.4502314814814815E-2</v>
      </c>
      <c r="I25" s="25"/>
      <c r="J25" s="21"/>
    </row>
    <row r="26" spans="1:10" x14ac:dyDescent="0.25">
      <c r="A26" s="13"/>
      <c r="B26" s="9"/>
      <c r="C26" s="21" t="s">
        <v>154</v>
      </c>
      <c r="D26" s="8"/>
      <c r="E26" s="8"/>
      <c r="F26" s="8"/>
      <c r="G26" s="8"/>
      <c r="H26" s="9"/>
      <c r="J26" s="9"/>
    </row>
    <row r="27" spans="1:10" x14ac:dyDescent="0.25">
      <c r="A27" s="15" t="s">
        <v>37</v>
      </c>
      <c r="I27" s="3"/>
      <c r="J27" s="9"/>
    </row>
    <row r="28" spans="1:10" x14ac:dyDescent="0.25">
      <c r="A28" s="13"/>
      <c r="B28" s="9"/>
      <c r="C28" s="9"/>
      <c r="D28" s="8"/>
      <c r="H28" s="9"/>
      <c r="I28" s="3"/>
      <c r="J28" s="9"/>
    </row>
    <row r="29" spans="1:10" x14ac:dyDescent="0.25">
      <c r="A29" s="13"/>
      <c r="B29" s="9"/>
      <c r="C29" s="9"/>
      <c r="D29" s="8"/>
      <c r="H29" s="9"/>
      <c r="I29" s="3"/>
      <c r="J29" s="9"/>
    </row>
    <row r="30" spans="1:10" x14ac:dyDescent="0.25">
      <c r="I30" s="3"/>
      <c r="J30" s="9"/>
    </row>
    <row r="31" spans="1:10" x14ac:dyDescent="0.25">
      <c r="I31" s="3"/>
      <c r="J31" s="9"/>
    </row>
    <row r="32" spans="1:10" x14ac:dyDescent="0.25">
      <c r="A32" s="3" t="s">
        <v>18</v>
      </c>
      <c r="I32" s="3"/>
      <c r="J32" s="9"/>
    </row>
    <row r="33" spans="9:10" x14ac:dyDescent="0.25">
      <c r="I33" s="3"/>
      <c r="J33" s="9"/>
    </row>
    <row r="34" spans="9:10" x14ac:dyDescent="0.25">
      <c r="I34" s="3"/>
      <c r="J34" s="9"/>
    </row>
    <row r="35" spans="9:10" x14ac:dyDescent="0.25">
      <c r="I35" s="3"/>
      <c r="J35" s="9"/>
    </row>
    <row r="36" spans="9:10" x14ac:dyDescent="0.25">
      <c r="I36" s="3"/>
      <c r="J36" s="9"/>
    </row>
    <row r="37" spans="9:10" x14ac:dyDescent="0.25">
      <c r="I37" s="3"/>
      <c r="J37" s="9"/>
    </row>
    <row r="38" spans="9:10" x14ac:dyDescent="0.25">
      <c r="I38" s="3"/>
      <c r="J38" s="9"/>
    </row>
    <row r="39" spans="9:10" x14ac:dyDescent="0.25">
      <c r="I39" s="3"/>
      <c r="J39" s="9"/>
    </row>
    <row r="40" spans="9:10" x14ac:dyDescent="0.25">
      <c r="I40" s="3"/>
      <c r="J40" s="9"/>
    </row>
    <row r="41" spans="9:10" x14ac:dyDescent="0.25">
      <c r="I41" s="3"/>
      <c r="J41" s="9"/>
    </row>
    <row r="42" spans="9:10" x14ac:dyDescent="0.25">
      <c r="I42" s="3"/>
      <c r="J42" s="9"/>
    </row>
    <row r="43" spans="9:10" x14ac:dyDescent="0.25">
      <c r="I43" s="3"/>
      <c r="J43" s="9"/>
    </row>
    <row r="44" spans="9:10" x14ac:dyDescent="0.25">
      <c r="I44" s="3"/>
      <c r="J44" s="9"/>
    </row>
    <row r="45" spans="9:10" x14ac:dyDescent="0.25">
      <c r="I45" s="3"/>
      <c r="J45" s="9"/>
    </row>
    <row r="46" spans="9:10" x14ac:dyDescent="0.25">
      <c r="J46" s="9"/>
    </row>
    <row r="47" spans="9:10" x14ac:dyDescent="0.25">
      <c r="I47" s="3"/>
      <c r="J47" s="9"/>
    </row>
    <row r="48" spans="9:10" x14ac:dyDescent="0.25">
      <c r="J48" s="9"/>
    </row>
    <row r="49" spans="10:12" x14ac:dyDescent="0.25">
      <c r="J49" s="9"/>
    </row>
    <row r="50" spans="10:12" x14ac:dyDescent="0.25">
      <c r="J50" s="9"/>
    </row>
    <row r="51" spans="10:12" x14ac:dyDescent="0.25">
      <c r="J51" s="9"/>
    </row>
    <row r="52" spans="10:12" x14ac:dyDescent="0.25">
      <c r="J52" s="9"/>
    </row>
    <row r="53" spans="10:12" x14ac:dyDescent="0.25">
      <c r="J53" s="9"/>
    </row>
    <row r="54" spans="10:12" x14ac:dyDescent="0.25">
      <c r="J54" s="9"/>
    </row>
    <row r="63" spans="10:12" x14ac:dyDescent="0.25">
      <c r="J63" s="5"/>
      <c r="L63">
        <v>19</v>
      </c>
    </row>
  </sheetData>
  <sortState ref="A9:H26">
    <sortCondition descending="1" ref="G9:G26"/>
  </sortState>
  <printOptions gridLines="1"/>
  <pageMargins left="0.70866141732283472" right="0.70866141732283472" top="0.74803149606299213" bottom="0.74803149606299213" header="0.31496062992125984" footer="0.31496062992125984"/>
  <pageSetup scale="53" orientation="landscape" r:id="rId1"/>
  <headerFooter>
    <oddHeader>&amp;C&amp;20Brian Whiteway 2-up TT Series 2013&amp;RHopelands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BW1</vt:lpstr>
      <vt:lpstr>BW2</vt:lpstr>
      <vt:lpstr>BW3</vt:lpstr>
      <vt:lpstr>BW4</vt:lpstr>
      <vt:lpstr>BW5</vt:lpstr>
      <vt:lpstr>BW6</vt:lpstr>
      <vt:lpstr>BW7</vt:lpstr>
      <vt:lpstr>BW8</vt:lpstr>
      <vt:lpstr>BW9</vt:lpstr>
      <vt:lpstr>BW10</vt:lpstr>
      <vt:lpstr>Summary</vt:lpstr>
      <vt:lpstr>Sheet1</vt:lpstr>
      <vt:lpstr>'BW1'!Print_Area</vt:lpstr>
      <vt:lpstr>'BW10'!Print_Area</vt:lpstr>
      <vt:lpstr>'BW2'!Print_Area</vt:lpstr>
      <vt:lpstr>'BW3'!Print_Area</vt:lpstr>
      <vt:lpstr>'BW4'!Print_Area</vt:lpstr>
      <vt:lpstr>'BW5'!Print_Area</vt:lpstr>
      <vt:lpstr>'BW6'!Print_Area</vt:lpstr>
      <vt:lpstr>'BW7'!Print_Area</vt:lpstr>
      <vt:lpstr>'BW8'!Print_Area</vt:lpstr>
      <vt:lpstr>'BW9'!Print_Area</vt:lpstr>
      <vt:lpstr>Summary!Print_Area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2014-02-27T03:44:20Z</cp:lastPrinted>
  <dcterms:created xsi:type="dcterms:W3CDTF">2011-01-08T07:56:37Z</dcterms:created>
  <dcterms:modified xsi:type="dcterms:W3CDTF">2014-02-27T03:57:27Z</dcterms:modified>
</cp:coreProperties>
</file>