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nt\Desktop\PDCC\Treasurer\Peel Cycling\F2018\Crit Results\"/>
    </mc:Choice>
  </mc:AlternateContent>
  <xr:revisionPtr revIDLastSave="0" documentId="13_ncr:1_{544B9F30-D113-4729-A00E-6EA099515F57}" xr6:coauthVersionLast="32" xr6:coauthVersionMax="32" xr10:uidLastSave="{00000000-0000-0000-0000-000000000000}"/>
  <bookViews>
    <workbookView xWindow="0" yWindow="0" windowWidth="28800" windowHeight="12225" tabRatio="809" firstSheet="1" activeTab="1" xr2:uid="{B043D8D6-194F-45BF-9728-61AF1A0E622C}"/>
  </bookViews>
  <sheets>
    <sheet name="Points Classification" sheetId="11" r:id="rId1"/>
    <sheet name="TOTAL POINTS COMPETITION 2018" sheetId="1" r:id="rId2"/>
    <sheet name="Members List" sheetId="13" state="hidden" r:id="rId3"/>
    <sheet name="Race 1 - Smeaton Way" sheetId="2" r:id="rId4"/>
    <sheet name="Race 2 - Pinjarra" sheetId="3" r:id="rId5"/>
    <sheet name="Race 3 - Smeaton" sheetId="4" r:id="rId6"/>
    <sheet name="Race 4 - Alumina" sheetId="5" r:id="rId7"/>
    <sheet name="Race  5 - Motorplex" sheetId="6" r:id="rId8"/>
    <sheet name="Race 6 - Pinjarra" sheetId="7" r:id="rId9"/>
    <sheet name="Race 7 - Alumina(RIng)" sheetId="8" r:id="rId10"/>
    <sheet name="Race 8 - Club Champs" sheetId="9" r:id="rId11"/>
    <sheet name="c" sheetId="10" r:id="rId12"/>
  </sheets>
  <definedNames>
    <definedName name="_xlnm.Print_Area" localSheetId="1">'TOTAL POINTS COMPETITION 2018'!$A$1:$K$184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8" i="1"/>
  <c r="B16" i="1"/>
  <c r="B5" i="1"/>
  <c r="B6" i="1"/>
  <c r="B7" i="1"/>
  <c r="B11" i="1"/>
  <c r="B22" i="1"/>
  <c r="B23" i="1"/>
  <c r="B9" i="1"/>
  <c r="B17" i="1"/>
  <c r="B12" i="1"/>
  <c r="B15" i="1"/>
  <c r="B10" i="1"/>
  <c r="B21" i="1"/>
  <c r="B13" i="1"/>
  <c r="B20" i="1"/>
  <c r="B18" i="1"/>
  <c r="B32" i="1"/>
  <c r="B54" i="1"/>
  <c r="B33" i="1"/>
  <c r="B24" i="1"/>
  <c r="B26" i="1"/>
  <c r="B25" i="1"/>
  <c r="B14" i="1"/>
  <c r="B27" i="1"/>
  <c r="B30" i="1"/>
  <c r="B31" i="1"/>
  <c r="B19" i="1"/>
  <c r="B34" i="1"/>
  <c r="B42" i="1"/>
  <c r="B37" i="1"/>
  <c r="B38" i="1"/>
  <c r="B28" i="1"/>
  <c r="B41" i="1"/>
  <c r="B35" i="1"/>
  <c r="B65" i="1"/>
  <c r="B43" i="1"/>
  <c r="B39" i="1"/>
  <c r="B36" i="1"/>
  <c r="B40" i="1"/>
  <c r="B45" i="1"/>
  <c r="B66" i="1"/>
  <c r="B47" i="1"/>
  <c r="B44" i="1"/>
  <c r="B29" i="1"/>
  <c r="B50" i="1"/>
  <c r="B51" i="1"/>
  <c r="B46" i="1"/>
  <c r="B52" i="1"/>
  <c r="B55" i="1"/>
  <c r="B56" i="1"/>
  <c r="B57" i="1"/>
  <c r="B58" i="1"/>
  <c r="B59" i="1"/>
  <c r="B48" i="1"/>
  <c r="B77" i="1"/>
  <c r="B61" i="1"/>
  <c r="B62" i="1"/>
  <c r="B53" i="1"/>
  <c r="B63" i="1"/>
  <c r="B67" i="1"/>
  <c r="B68" i="1"/>
  <c r="B78" i="1"/>
  <c r="B49" i="1"/>
  <c r="B60" i="1"/>
  <c r="B69" i="1"/>
  <c r="B70" i="1"/>
  <c r="B71" i="1"/>
  <c r="B72" i="1"/>
  <c r="B73" i="1"/>
  <c r="B79" i="1"/>
  <c r="B74" i="1"/>
  <c r="B64" i="1"/>
  <c r="B75" i="1"/>
  <c r="B76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3" i="1"/>
  <c r="L98" i="8"/>
  <c r="M98" i="8" s="1"/>
  <c r="L99" i="8"/>
  <c r="M99" i="8" s="1"/>
  <c r="L100" i="8"/>
  <c r="M100" i="8" s="1"/>
  <c r="L101" i="8"/>
  <c r="M101" i="8"/>
  <c r="L102" i="8"/>
  <c r="M102" i="8" s="1"/>
  <c r="L103" i="8"/>
  <c r="M103" i="8" s="1"/>
  <c r="L104" i="8"/>
  <c r="M104" i="8" s="1"/>
  <c r="L105" i="8"/>
  <c r="M105" i="8"/>
  <c r="L106" i="8"/>
  <c r="M106" i="8" s="1"/>
  <c r="L107" i="8"/>
  <c r="M107" i="8" s="1"/>
  <c r="L108" i="8"/>
  <c r="M108" i="8" s="1"/>
  <c r="L109" i="8"/>
  <c r="M109" i="8"/>
  <c r="L110" i="8"/>
  <c r="M110" i="8" s="1"/>
  <c r="L111" i="8"/>
  <c r="M111" i="8" s="1"/>
  <c r="L112" i="8"/>
  <c r="M112" i="8" s="1"/>
  <c r="L113" i="8"/>
  <c r="M113" i="8"/>
  <c r="L114" i="8"/>
  <c r="M114" i="8" s="1"/>
  <c r="L115" i="8"/>
  <c r="M115" i="8" s="1"/>
  <c r="L116" i="8"/>
  <c r="M116" i="8" s="1"/>
  <c r="L117" i="8"/>
  <c r="M117" i="8"/>
  <c r="L118" i="8"/>
  <c r="M118" i="8" s="1"/>
  <c r="L119" i="8"/>
  <c r="M119" i="8" s="1"/>
  <c r="L120" i="8"/>
  <c r="M120" i="8" s="1"/>
  <c r="L121" i="8"/>
  <c r="M121" i="8"/>
  <c r="L122" i="8"/>
  <c r="M122" i="8" s="1"/>
  <c r="L123" i="8"/>
  <c r="M123" i="8" s="1"/>
  <c r="L124" i="8"/>
  <c r="M124" i="8" s="1"/>
  <c r="L125" i="8"/>
  <c r="M125" i="8"/>
  <c r="L126" i="8"/>
  <c r="M126" i="8" s="1"/>
  <c r="L127" i="8"/>
  <c r="M127" i="8" s="1"/>
  <c r="L128" i="8"/>
  <c r="M128" i="8" s="1"/>
  <c r="L129" i="8"/>
  <c r="M129" i="8"/>
  <c r="L130" i="8"/>
  <c r="M130" i="8" s="1"/>
  <c r="L131" i="8"/>
  <c r="M131" i="8" s="1"/>
  <c r="L132" i="8"/>
  <c r="M132" i="8" s="1"/>
  <c r="L133" i="8"/>
  <c r="M133" i="8"/>
  <c r="L134" i="8"/>
  <c r="M134" i="8" s="1"/>
  <c r="L135" i="8"/>
  <c r="M135" i="8" s="1"/>
  <c r="L136" i="8"/>
  <c r="M136" i="8" s="1"/>
  <c r="L137" i="8"/>
  <c r="M137" i="8"/>
  <c r="L138" i="8"/>
  <c r="M138" i="8" s="1"/>
  <c r="L139" i="8"/>
  <c r="M139" i="8" s="1"/>
  <c r="L140" i="8"/>
  <c r="M140" i="8" s="1"/>
  <c r="L141" i="8"/>
  <c r="M141" i="8"/>
  <c r="L142" i="8"/>
  <c r="M142" i="8" s="1"/>
  <c r="L143" i="8"/>
  <c r="M143" i="8" s="1"/>
  <c r="L144" i="8"/>
  <c r="M144" i="8" s="1"/>
  <c r="L145" i="8"/>
  <c r="M145" i="8"/>
  <c r="L146" i="8"/>
  <c r="M146" i="8" s="1"/>
  <c r="L147" i="8"/>
  <c r="M147" i="8" s="1"/>
  <c r="L148" i="8"/>
  <c r="M148" i="8" s="1"/>
  <c r="L149" i="8"/>
  <c r="M149" i="8"/>
  <c r="L150" i="8"/>
  <c r="M150" i="8" s="1"/>
  <c r="L151" i="8"/>
  <c r="M151" i="8" s="1"/>
  <c r="L152" i="8"/>
  <c r="M152" i="8" s="1"/>
  <c r="L153" i="8"/>
  <c r="M153" i="8"/>
  <c r="L154" i="8"/>
  <c r="M154" i="8" s="1"/>
  <c r="L155" i="8"/>
  <c r="M155" i="8" s="1"/>
  <c r="L156" i="8"/>
  <c r="M156" i="8" s="1"/>
  <c r="L157" i="8"/>
  <c r="M157" i="8"/>
  <c r="L158" i="8"/>
  <c r="M158" i="8" s="1"/>
  <c r="L159" i="8"/>
  <c r="M159" i="8" s="1"/>
  <c r="L160" i="8"/>
  <c r="M160" i="8" s="1"/>
  <c r="L161" i="8"/>
  <c r="M161" i="8"/>
  <c r="L162" i="8"/>
  <c r="M162" i="8" s="1"/>
  <c r="L163" i="8"/>
  <c r="M163" i="8" s="1"/>
  <c r="L164" i="8"/>
  <c r="M164" i="8" s="1"/>
  <c r="L165" i="8"/>
  <c r="M165" i="8"/>
  <c r="L166" i="8"/>
  <c r="M166" i="8" s="1"/>
  <c r="L167" i="8"/>
  <c r="M167" i="8" s="1"/>
  <c r="L168" i="8"/>
  <c r="M168" i="8" s="1"/>
  <c r="L169" i="8"/>
  <c r="M169" i="8"/>
  <c r="L170" i="8"/>
  <c r="M170" i="8" s="1"/>
  <c r="L2" i="3" l="1"/>
  <c r="M2" i="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L46" i="5" s="1"/>
  <c r="M46" i="5" s="1"/>
  <c r="H9" i="13"/>
  <c r="H8" i="13"/>
  <c r="H7" i="13"/>
  <c r="H6" i="13"/>
  <c r="H5" i="13"/>
  <c r="H4" i="13"/>
  <c r="H3" i="13"/>
  <c r="L15" i="4" l="1"/>
  <c r="M15" i="4" s="1"/>
  <c r="L7" i="3"/>
  <c r="M7" i="3" s="1"/>
  <c r="L49" i="3"/>
  <c r="M49" i="3" s="1"/>
  <c r="L13" i="2"/>
  <c r="M13" i="2" s="1"/>
  <c r="L55" i="2"/>
  <c r="M55" i="2" s="1"/>
  <c r="L14" i="3"/>
  <c r="M14" i="3" s="1"/>
  <c r="L50" i="3"/>
  <c r="M50" i="3" s="1"/>
  <c r="L19" i="2"/>
  <c r="M19" i="2" s="1"/>
  <c r="L58" i="2"/>
  <c r="M58" i="2" s="1"/>
  <c r="L15" i="3"/>
  <c r="M15" i="3" s="1"/>
  <c r="L53" i="3"/>
  <c r="M53" i="3" s="1"/>
  <c r="L20" i="2"/>
  <c r="M20" i="2" s="1"/>
  <c r="L62" i="2"/>
  <c r="M62" i="2" s="1"/>
  <c r="L29" i="3"/>
  <c r="M29" i="3" s="1"/>
  <c r="L57" i="3"/>
  <c r="M57" i="3" s="1"/>
  <c r="L24" i="2"/>
  <c r="M24" i="2" s="1"/>
  <c r="L64" i="2"/>
  <c r="M64" i="2" s="1"/>
  <c r="L61" i="3"/>
  <c r="M61" i="3" s="1"/>
  <c r="L6" i="2"/>
  <c r="M6" i="2" s="1"/>
  <c r="L47" i="3"/>
  <c r="M47" i="3" s="1"/>
  <c r="L11" i="2"/>
  <c r="M11" i="2" s="1"/>
  <c r="L51" i="2"/>
  <c r="M51" i="2" s="1"/>
  <c r="L33" i="3"/>
  <c r="M33" i="3" s="1"/>
  <c r="L59" i="3"/>
  <c r="M59" i="3" s="1"/>
  <c r="L28" i="2"/>
  <c r="M28" i="2" s="1"/>
  <c r="L34" i="3"/>
  <c r="M34" i="3" s="1"/>
  <c r="L44" i="2"/>
  <c r="M44" i="2" s="1"/>
  <c r="L35" i="3"/>
  <c r="M35" i="3" s="1"/>
  <c r="L48" i="2"/>
  <c r="M48" i="2" s="1"/>
  <c r="L19" i="5"/>
  <c r="M19" i="5" s="1"/>
  <c r="L47" i="5"/>
  <c r="M47" i="5" s="1"/>
  <c r="L18" i="4"/>
  <c r="M18" i="4" s="1"/>
  <c r="L29" i="5"/>
  <c r="M29" i="5" s="1"/>
  <c r="L50" i="5"/>
  <c r="M50" i="5" s="1"/>
  <c r="L37" i="4"/>
  <c r="M37" i="4" s="1"/>
  <c r="L16" i="5"/>
  <c r="M16" i="5" s="1"/>
  <c r="L36" i="5"/>
  <c r="M36" i="5" s="1"/>
  <c r="L53" i="5"/>
  <c r="M53" i="5" s="1"/>
  <c r="L38" i="4"/>
  <c r="M38" i="4" s="1"/>
  <c r="L8" i="6"/>
  <c r="M8" i="6" s="1"/>
  <c r="L5" i="5"/>
  <c r="M5" i="5" s="1"/>
  <c r="L38" i="5"/>
  <c r="M38" i="5" s="1"/>
  <c r="L54" i="5"/>
  <c r="M54" i="5" s="1"/>
  <c r="L45" i="4"/>
  <c r="M45" i="4" s="1"/>
  <c r="L9" i="5"/>
  <c r="M9" i="5" s="1"/>
  <c r="L42" i="5"/>
  <c r="M42" i="5" s="1"/>
  <c r="L5" i="4"/>
  <c r="M5" i="4" s="1"/>
  <c r="L47" i="4"/>
  <c r="M47" i="4" s="1"/>
  <c r="L11" i="5"/>
  <c r="M11" i="5" s="1"/>
  <c r="L43" i="5"/>
  <c r="M43" i="5" s="1"/>
  <c r="L11" i="4"/>
  <c r="M11" i="4" s="1"/>
  <c r="L48" i="4"/>
  <c r="M48" i="4" s="1"/>
  <c r="L12" i="5"/>
  <c r="M12" i="5" s="1"/>
  <c r="L45" i="5"/>
  <c r="M45" i="5" s="1"/>
  <c r="L14" i="4"/>
  <c r="M14" i="4" s="1"/>
  <c r="L50" i="4"/>
  <c r="M50" i="4" s="1"/>
  <c r="L64" i="3"/>
  <c r="M64" i="3" s="1"/>
  <c r="L72" i="3"/>
  <c r="M72" i="3" s="1"/>
  <c r="L80" i="3"/>
  <c r="M80" i="3" s="1"/>
  <c r="L88" i="3"/>
  <c r="M88" i="3" s="1"/>
  <c r="L96" i="3"/>
  <c r="M96" i="3" s="1"/>
  <c r="L6" i="5"/>
  <c r="M6" i="5" s="1"/>
  <c r="L14" i="5"/>
  <c r="M14" i="5" s="1"/>
  <c r="L22" i="5"/>
  <c r="M22" i="5" s="1"/>
  <c r="L30" i="5"/>
  <c r="M30" i="5" s="1"/>
  <c r="L74" i="5"/>
  <c r="M74" i="5" s="1"/>
  <c r="L9" i="3"/>
  <c r="M9" i="3" s="1"/>
  <c r="L17" i="3"/>
  <c r="M17" i="3" s="1"/>
  <c r="L25" i="3"/>
  <c r="M25" i="3" s="1"/>
  <c r="L41" i="3"/>
  <c r="M41" i="3" s="1"/>
  <c r="L5" i="2"/>
  <c r="M5" i="2" s="1"/>
  <c r="L21" i="2"/>
  <c r="M21" i="2" s="1"/>
  <c r="L29" i="2"/>
  <c r="M29" i="2" s="1"/>
  <c r="L37" i="2"/>
  <c r="M37" i="2" s="1"/>
  <c r="L45" i="2"/>
  <c r="M45" i="2" s="1"/>
  <c r="L53" i="2"/>
  <c r="M53" i="2" s="1"/>
  <c r="L61" i="2"/>
  <c r="M61" i="2" s="1"/>
  <c r="L10" i="3"/>
  <c r="M10" i="3" s="1"/>
  <c r="L18" i="3"/>
  <c r="M18" i="3" s="1"/>
  <c r="L26" i="3"/>
  <c r="M26" i="3" s="1"/>
  <c r="L42" i="3"/>
  <c r="M42" i="3" s="1"/>
  <c r="L58" i="3"/>
  <c r="M58" i="3" s="1"/>
  <c r="L14" i="2"/>
  <c r="M14" i="2" s="1"/>
  <c r="L22" i="2"/>
  <c r="M22" i="2" s="1"/>
  <c r="L30" i="2"/>
  <c r="M30" i="2" s="1"/>
  <c r="L38" i="2"/>
  <c r="M38" i="2" s="1"/>
  <c r="L46" i="2"/>
  <c r="M46" i="2" s="1"/>
  <c r="L54" i="2"/>
  <c r="M54" i="2" s="1"/>
  <c r="L3" i="3"/>
  <c r="M3" i="3" s="1"/>
  <c r="L11" i="3"/>
  <c r="M11" i="3" s="1"/>
  <c r="L19" i="3"/>
  <c r="M19" i="3" s="1"/>
  <c r="L27" i="3"/>
  <c r="M27" i="3" s="1"/>
  <c r="L43" i="3"/>
  <c r="M43" i="3" s="1"/>
  <c r="L51" i="3"/>
  <c r="M51" i="3" s="1"/>
  <c r="L7" i="2"/>
  <c r="M7" i="2" s="1"/>
  <c r="L15" i="2"/>
  <c r="M15" i="2" s="1"/>
  <c r="L23" i="2"/>
  <c r="M23" i="2" s="1"/>
  <c r="L31" i="2"/>
  <c r="M31" i="2" s="1"/>
  <c r="L39" i="2"/>
  <c r="M39" i="2" s="1"/>
  <c r="L47" i="2"/>
  <c r="M47" i="2" s="1"/>
  <c r="L63" i="2"/>
  <c r="M63" i="2" s="1"/>
  <c r="L4" i="3"/>
  <c r="M4" i="3" s="1"/>
  <c r="L12" i="3"/>
  <c r="M12" i="3" s="1"/>
  <c r="L20" i="3"/>
  <c r="M20" i="3" s="1"/>
  <c r="L28" i="3"/>
  <c r="M28" i="3" s="1"/>
  <c r="L36" i="3"/>
  <c r="M36" i="3" s="1"/>
  <c r="L44" i="3"/>
  <c r="M44" i="3" s="1"/>
  <c r="L52" i="3"/>
  <c r="M52" i="3" s="1"/>
  <c r="L60" i="3"/>
  <c r="M60" i="3" s="1"/>
  <c r="L8" i="2"/>
  <c r="M8" i="2" s="1"/>
  <c r="L16" i="2"/>
  <c r="M16" i="2" s="1"/>
  <c r="L32" i="2"/>
  <c r="M32" i="2" s="1"/>
  <c r="L40" i="2"/>
  <c r="M40" i="2" s="1"/>
  <c r="L56" i="2"/>
  <c r="M56" i="2" s="1"/>
  <c r="L5" i="3"/>
  <c r="M5" i="3" s="1"/>
  <c r="L13" i="3"/>
  <c r="M13" i="3" s="1"/>
  <c r="L21" i="3"/>
  <c r="M21" i="3" s="1"/>
  <c r="L37" i="3"/>
  <c r="M37" i="3" s="1"/>
  <c r="L45" i="3"/>
  <c r="M45" i="3" s="1"/>
  <c r="L9" i="2"/>
  <c r="M9" i="2" s="1"/>
  <c r="L17" i="2"/>
  <c r="M17" i="2" s="1"/>
  <c r="L25" i="2"/>
  <c r="M25" i="2" s="1"/>
  <c r="L33" i="2"/>
  <c r="M33" i="2" s="1"/>
  <c r="L41" i="2"/>
  <c r="M41" i="2" s="1"/>
  <c r="L49" i="2"/>
  <c r="M49" i="2" s="1"/>
  <c r="L57" i="2"/>
  <c r="M57" i="2" s="1"/>
  <c r="L65" i="2"/>
  <c r="M65" i="2" s="1"/>
  <c r="L6" i="3"/>
  <c r="M6" i="3" s="1"/>
  <c r="L22" i="3"/>
  <c r="M22" i="3" s="1"/>
  <c r="L30" i="3"/>
  <c r="M30" i="3" s="1"/>
  <c r="L38" i="3"/>
  <c r="M38" i="3" s="1"/>
  <c r="L46" i="3"/>
  <c r="M46" i="3" s="1"/>
  <c r="L54" i="3"/>
  <c r="M54" i="3" s="1"/>
  <c r="L2" i="2"/>
  <c r="M2" i="2" s="1"/>
  <c r="L10" i="2"/>
  <c r="M10" i="2" s="1"/>
  <c r="L18" i="2"/>
  <c r="M18" i="2" s="1"/>
  <c r="L26" i="2"/>
  <c r="M26" i="2" s="1"/>
  <c r="L34" i="2"/>
  <c r="M34" i="2" s="1"/>
  <c r="L42" i="2"/>
  <c r="M42" i="2" s="1"/>
  <c r="L50" i="2"/>
  <c r="M50" i="2" s="1"/>
  <c r="L66" i="2"/>
  <c r="M66" i="2" s="1"/>
  <c r="L23" i="3"/>
  <c r="M23" i="3" s="1"/>
  <c r="L31" i="3"/>
  <c r="M31" i="3" s="1"/>
  <c r="L39" i="3"/>
  <c r="M39" i="3" s="1"/>
  <c r="L55" i="3"/>
  <c r="M55" i="3" s="1"/>
  <c r="L3" i="2"/>
  <c r="M3" i="2" s="1"/>
  <c r="L27" i="2"/>
  <c r="M27" i="2" s="1"/>
  <c r="L35" i="2"/>
  <c r="M35" i="2" s="1"/>
  <c r="L43" i="2"/>
  <c r="M43" i="2" s="1"/>
  <c r="L59" i="2"/>
  <c r="M59" i="2" s="1"/>
  <c r="L8" i="3"/>
  <c r="M8" i="3" s="1"/>
  <c r="L16" i="3"/>
  <c r="M16" i="3" s="1"/>
  <c r="L24" i="3"/>
  <c r="M24" i="3" s="1"/>
  <c r="L32" i="3"/>
  <c r="M32" i="3" s="1"/>
  <c r="L40" i="3"/>
  <c r="M40" i="3" s="1"/>
  <c r="L48" i="3"/>
  <c r="M48" i="3" s="1"/>
  <c r="L56" i="3"/>
  <c r="M56" i="3" s="1"/>
  <c r="L4" i="2"/>
  <c r="M4" i="2" s="1"/>
  <c r="L12" i="2"/>
  <c r="M12" i="2" s="1"/>
  <c r="L36" i="2"/>
  <c r="M36" i="2" s="1"/>
  <c r="L52" i="2"/>
  <c r="M52" i="2" s="1"/>
  <c r="L60" i="2"/>
  <c r="M60" i="2" s="1"/>
  <c r="L98" i="4"/>
  <c r="M98" i="4" s="1"/>
  <c r="L90" i="4"/>
  <c r="M90" i="4" s="1"/>
  <c r="L82" i="4"/>
  <c r="M82" i="4" s="1"/>
  <c r="L74" i="4"/>
  <c r="M74" i="4" s="1"/>
  <c r="L66" i="4"/>
  <c r="M66" i="4" s="1"/>
  <c r="L58" i="4"/>
  <c r="M58" i="4" s="1"/>
  <c r="L42" i="4"/>
  <c r="M42" i="4" s="1"/>
  <c r="L34" i="4"/>
  <c r="M34" i="4" s="1"/>
  <c r="L26" i="4"/>
  <c r="M26" i="4" s="1"/>
  <c r="L10" i="4"/>
  <c r="M10" i="4" s="1"/>
  <c r="L2" i="4"/>
  <c r="M2" i="4" s="1"/>
  <c r="L92" i="10"/>
  <c r="M92" i="10" s="1"/>
  <c r="L84" i="10"/>
  <c r="M84" i="10" s="1"/>
  <c r="L76" i="10"/>
  <c r="M76" i="10" s="1"/>
  <c r="L68" i="10"/>
  <c r="M68" i="10" s="1"/>
  <c r="L60" i="10"/>
  <c r="M60" i="10" s="1"/>
  <c r="L52" i="10"/>
  <c r="M52" i="10" s="1"/>
  <c r="L44" i="10"/>
  <c r="M44" i="10" s="1"/>
  <c r="L36" i="10"/>
  <c r="M36" i="10" s="1"/>
  <c r="L28" i="10"/>
  <c r="M28" i="10" s="1"/>
  <c r="L20" i="10"/>
  <c r="M20" i="10" s="1"/>
  <c r="L12" i="10"/>
  <c r="M12" i="10" s="1"/>
  <c r="L4" i="10"/>
  <c r="M4" i="10" s="1"/>
  <c r="L94" i="9"/>
  <c r="M94" i="9" s="1"/>
  <c r="L86" i="9"/>
  <c r="M86" i="9" s="1"/>
  <c r="L78" i="9"/>
  <c r="M78" i="9" s="1"/>
  <c r="L70" i="9"/>
  <c r="M70" i="9" s="1"/>
  <c r="L62" i="9"/>
  <c r="M62" i="9" s="1"/>
  <c r="L54" i="9"/>
  <c r="M54" i="9" s="1"/>
  <c r="L46" i="9"/>
  <c r="M46" i="9" s="1"/>
  <c r="L38" i="9"/>
  <c r="M38" i="9" s="1"/>
  <c r="L30" i="9"/>
  <c r="M30" i="9" s="1"/>
  <c r="L22" i="9"/>
  <c r="M22" i="9" s="1"/>
  <c r="L14" i="9"/>
  <c r="M14" i="9" s="1"/>
  <c r="L6" i="9"/>
  <c r="M6" i="9" s="1"/>
  <c r="L96" i="8"/>
  <c r="M96" i="8" s="1"/>
  <c r="L88" i="8"/>
  <c r="M88" i="8" s="1"/>
  <c r="L80" i="8"/>
  <c r="M80" i="8" s="1"/>
  <c r="L72" i="8"/>
  <c r="M72" i="8" s="1"/>
  <c r="L64" i="8"/>
  <c r="M64" i="8" s="1"/>
  <c r="L56" i="8"/>
  <c r="M56" i="8" s="1"/>
  <c r="L48" i="8"/>
  <c r="M48" i="8" s="1"/>
  <c r="L40" i="8"/>
  <c r="M40" i="8" s="1"/>
  <c r="L32" i="8"/>
  <c r="M32" i="8" s="1"/>
  <c r="L24" i="8"/>
  <c r="M24" i="8" s="1"/>
  <c r="L16" i="8"/>
  <c r="M16" i="8" s="1"/>
  <c r="L8" i="8"/>
  <c r="M8" i="8" s="1"/>
  <c r="L99" i="7"/>
  <c r="M99" i="7" s="1"/>
  <c r="L92" i="7"/>
  <c r="M92" i="7" s="1"/>
  <c r="L86" i="7"/>
  <c r="M86" i="7" s="1"/>
  <c r="L73" i="7"/>
  <c r="M73" i="7" s="1"/>
  <c r="L67" i="7"/>
  <c r="M67" i="7" s="1"/>
  <c r="L60" i="7"/>
  <c r="M60" i="7" s="1"/>
  <c r="L54" i="7"/>
  <c r="M54" i="7" s="1"/>
  <c r="L41" i="7"/>
  <c r="M41" i="7" s="1"/>
  <c r="L35" i="7"/>
  <c r="M35" i="7" s="1"/>
  <c r="L28" i="7"/>
  <c r="M28" i="7" s="1"/>
  <c r="L22" i="7"/>
  <c r="M22" i="7" s="1"/>
  <c r="L9" i="7"/>
  <c r="M9" i="7" s="1"/>
  <c r="L3" i="7"/>
  <c r="M3" i="7" s="1"/>
  <c r="L93" i="6"/>
  <c r="M93" i="6" s="1"/>
  <c r="L85" i="6"/>
  <c r="M85" i="6" s="1"/>
  <c r="L77" i="6"/>
  <c r="M77" i="6" s="1"/>
  <c r="L69" i="6"/>
  <c r="M69" i="6" s="1"/>
  <c r="L61" i="6"/>
  <c r="M61" i="6" s="1"/>
  <c r="L53" i="6"/>
  <c r="M53" i="6" s="1"/>
  <c r="L45" i="6"/>
  <c r="M45" i="6" s="1"/>
  <c r="L37" i="6"/>
  <c r="M37" i="6" s="1"/>
  <c r="L29" i="6"/>
  <c r="M29" i="6" s="1"/>
  <c r="L21" i="6"/>
  <c r="M21" i="6" s="1"/>
  <c r="L13" i="6"/>
  <c r="M13" i="6" s="1"/>
  <c r="L5" i="6"/>
  <c r="M5" i="6" s="1"/>
  <c r="L95" i="5"/>
  <c r="M95" i="5" s="1"/>
  <c r="L87" i="5"/>
  <c r="M87" i="5" s="1"/>
  <c r="L79" i="5"/>
  <c r="M79" i="5" s="1"/>
  <c r="L71" i="5"/>
  <c r="M71" i="5" s="1"/>
  <c r="L63" i="5"/>
  <c r="M63" i="5" s="1"/>
  <c r="L55" i="5"/>
  <c r="M55" i="5" s="1"/>
  <c r="L39" i="5"/>
  <c r="M39" i="5" s="1"/>
  <c r="L31" i="5"/>
  <c r="M31" i="5" s="1"/>
  <c r="L97" i="4"/>
  <c r="M97" i="4" s="1"/>
  <c r="L89" i="4"/>
  <c r="M89" i="4" s="1"/>
  <c r="L81" i="4"/>
  <c r="M81" i="4" s="1"/>
  <c r="L73" i="4"/>
  <c r="M73" i="4" s="1"/>
  <c r="L65" i="4"/>
  <c r="M65" i="4" s="1"/>
  <c r="L57" i="4"/>
  <c r="M57" i="4" s="1"/>
  <c r="L49" i="4"/>
  <c r="M49" i="4" s="1"/>
  <c r="L41" i="4"/>
  <c r="M41" i="4" s="1"/>
  <c r="L33" i="4"/>
  <c r="M33" i="4" s="1"/>
  <c r="L25" i="4"/>
  <c r="M25" i="4" s="1"/>
  <c r="L17" i="4"/>
  <c r="M17" i="4" s="1"/>
  <c r="L9" i="4"/>
  <c r="M9" i="4" s="1"/>
  <c r="L99" i="10"/>
  <c r="M99" i="10" s="1"/>
  <c r="L91" i="10"/>
  <c r="M91" i="10" s="1"/>
  <c r="L83" i="10"/>
  <c r="M83" i="10" s="1"/>
  <c r="L75" i="10"/>
  <c r="M75" i="10" s="1"/>
  <c r="L67" i="10"/>
  <c r="M67" i="10" s="1"/>
  <c r="L59" i="10"/>
  <c r="M59" i="10" s="1"/>
  <c r="L51" i="10"/>
  <c r="M51" i="10" s="1"/>
  <c r="L43" i="10"/>
  <c r="M43" i="10" s="1"/>
  <c r="L35" i="10"/>
  <c r="M35" i="10" s="1"/>
  <c r="L27" i="10"/>
  <c r="M27" i="10" s="1"/>
  <c r="L19" i="10"/>
  <c r="M19" i="10" s="1"/>
  <c r="L11" i="10"/>
  <c r="M11" i="10" s="1"/>
  <c r="L3" i="10"/>
  <c r="M3" i="10" s="1"/>
  <c r="L93" i="9"/>
  <c r="M93" i="9" s="1"/>
  <c r="L85" i="9"/>
  <c r="M85" i="9" s="1"/>
  <c r="L77" i="9"/>
  <c r="M77" i="9" s="1"/>
  <c r="L69" i="9"/>
  <c r="M69" i="9" s="1"/>
  <c r="L61" i="9"/>
  <c r="M61" i="9" s="1"/>
  <c r="L53" i="9"/>
  <c r="M53" i="9" s="1"/>
  <c r="L45" i="9"/>
  <c r="M45" i="9" s="1"/>
  <c r="L37" i="9"/>
  <c r="M37" i="9" s="1"/>
  <c r="L29" i="9"/>
  <c r="M29" i="9" s="1"/>
  <c r="L21" i="9"/>
  <c r="M21" i="9" s="1"/>
  <c r="L13" i="9"/>
  <c r="M13" i="9" s="1"/>
  <c r="L5" i="9"/>
  <c r="M5" i="9" s="1"/>
  <c r="L95" i="8"/>
  <c r="M95" i="8" s="1"/>
  <c r="L87" i="8"/>
  <c r="M87" i="8" s="1"/>
  <c r="L79" i="8"/>
  <c r="M79" i="8" s="1"/>
  <c r="L71" i="8"/>
  <c r="M71" i="8" s="1"/>
  <c r="L63" i="8"/>
  <c r="M63" i="8" s="1"/>
  <c r="L55" i="8"/>
  <c r="M55" i="8" s="1"/>
  <c r="L47" i="8"/>
  <c r="M47" i="8" s="1"/>
  <c r="L39" i="8"/>
  <c r="M39" i="8" s="1"/>
  <c r="L31" i="8"/>
  <c r="M31" i="8" s="1"/>
  <c r="L23" i="8"/>
  <c r="M23" i="8" s="1"/>
  <c r="L15" i="8"/>
  <c r="M15" i="8" s="1"/>
  <c r="L7" i="8"/>
  <c r="M7" i="8" s="1"/>
  <c r="L98" i="7"/>
  <c r="M98" i="7" s="1"/>
  <c r="L85" i="7"/>
  <c r="M85" i="7" s="1"/>
  <c r="L79" i="7"/>
  <c r="M79" i="7" s="1"/>
  <c r="L72" i="7"/>
  <c r="M72" i="7" s="1"/>
  <c r="L66" i="7"/>
  <c r="M66" i="7" s="1"/>
  <c r="L53" i="7"/>
  <c r="M53" i="7" s="1"/>
  <c r="L47" i="7"/>
  <c r="M47" i="7" s="1"/>
  <c r="L40" i="7"/>
  <c r="M40" i="7" s="1"/>
  <c r="L34" i="7"/>
  <c r="M34" i="7" s="1"/>
  <c r="L21" i="7"/>
  <c r="M21" i="7" s="1"/>
  <c r="L15" i="7"/>
  <c r="M15" i="7" s="1"/>
  <c r="L8" i="7"/>
  <c r="M8" i="7" s="1"/>
  <c r="L2" i="7"/>
  <c r="L92" i="6"/>
  <c r="M92" i="6" s="1"/>
  <c r="L84" i="6"/>
  <c r="M84" i="6" s="1"/>
  <c r="L76" i="6"/>
  <c r="M76" i="6" s="1"/>
  <c r="L68" i="6"/>
  <c r="M68" i="6" s="1"/>
  <c r="L60" i="6"/>
  <c r="M60" i="6" s="1"/>
  <c r="L52" i="6"/>
  <c r="M52" i="6" s="1"/>
  <c r="L44" i="6"/>
  <c r="M44" i="6" s="1"/>
  <c r="L36" i="6"/>
  <c r="M36" i="6" s="1"/>
  <c r="L28" i="6"/>
  <c r="M28" i="6" s="1"/>
  <c r="L20" i="6"/>
  <c r="M20" i="6" s="1"/>
  <c r="L12" i="6"/>
  <c r="M12" i="6" s="1"/>
  <c r="L96" i="4"/>
  <c r="M96" i="4" s="1"/>
  <c r="L88" i="4"/>
  <c r="M88" i="4" s="1"/>
  <c r="L80" i="4"/>
  <c r="M80" i="4" s="1"/>
  <c r="L72" i="4"/>
  <c r="M72" i="4" s="1"/>
  <c r="L64" i="4"/>
  <c r="M64" i="4" s="1"/>
  <c r="L56" i="4"/>
  <c r="M56" i="4" s="1"/>
  <c r="L40" i="4"/>
  <c r="M40" i="4" s="1"/>
  <c r="L32" i="4"/>
  <c r="M32" i="4" s="1"/>
  <c r="L24" i="4"/>
  <c r="M24" i="4" s="1"/>
  <c r="L16" i="4"/>
  <c r="M16" i="4" s="1"/>
  <c r="L8" i="4"/>
  <c r="M8" i="4" s="1"/>
  <c r="L98" i="10"/>
  <c r="M98" i="10" s="1"/>
  <c r="L90" i="10"/>
  <c r="M90" i="10" s="1"/>
  <c r="L82" i="10"/>
  <c r="M82" i="10" s="1"/>
  <c r="L74" i="10"/>
  <c r="M74" i="10" s="1"/>
  <c r="L66" i="10"/>
  <c r="M66" i="10" s="1"/>
  <c r="L58" i="10"/>
  <c r="M58" i="10" s="1"/>
  <c r="L50" i="10"/>
  <c r="M50" i="10" s="1"/>
  <c r="L42" i="10"/>
  <c r="M42" i="10" s="1"/>
  <c r="L34" i="10"/>
  <c r="M34" i="10" s="1"/>
  <c r="L26" i="10"/>
  <c r="M26" i="10" s="1"/>
  <c r="L18" i="10"/>
  <c r="M18" i="10" s="1"/>
  <c r="L10" i="10"/>
  <c r="M10" i="10" s="1"/>
  <c r="L2" i="10"/>
  <c r="M2" i="10" s="1"/>
  <c r="L92" i="9"/>
  <c r="M92" i="9" s="1"/>
  <c r="L84" i="9"/>
  <c r="M84" i="9" s="1"/>
  <c r="L76" i="9"/>
  <c r="M76" i="9" s="1"/>
  <c r="L68" i="9"/>
  <c r="M68" i="9" s="1"/>
  <c r="L60" i="9"/>
  <c r="M60" i="9" s="1"/>
  <c r="L52" i="9"/>
  <c r="M52" i="9" s="1"/>
  <c r="L44" i="9"/>
  <c r="M44" i="9" s="1"/>
  <c r="L36" i="9"/>
  <c r="M36" i="9" s="1"/>
  <c r="L28" i="9"/>
  <c r="M28" i="9" s="1"/>
  <c r="L20" i="9"/>
  <c r="M20" i="9" s="1"/>
  <c r="L12" i="9"/>
  <c r="M12" i="9" s="1"/>
  <c r="L4" i="9"/>
  <c r="M4" i="9" s="1"/>
  <c r="L94" i="8"/>
  <c r="M94" i="8" s="1"/>
  <c r="L86" i="8"/>
  <c r="M86" i="8" s="1"/>
  <c r="L78" i="8"/>
  <c r="M78" i="8" s="1"/>
  <c r="L70" i="8"/>
  <c r="M70" i="8" s="1"/>
  <c r="L62" i="8"/>
  <c r="M62" i="8" s="1"/>
  <c r="L54" i="8"/>
  <c r="M54" i="8" s="1"/>
  <c r="L46" i="8"/>
  <c r="M46" i="8" s="1"/>
  <c r="L38" i="8"/>
  <c r="M38" i="8" s="1"/>
  <c r="L30" i="8"/>
  <c r="M30" i="8" s="1"/>
  <c r="L22" i="8"/>
  <c r="M22" i="8" s="1"/>
  <c r="L14" i="8"/>
  <c r="M14" i="8" s="1"/>
  <c r="L6" i="8"/>
  <c r="M6" i="8" s="1"/>
  <c r="L97" i="7"/>
  <c r="M97" i="7" s="1"/>
  <c r="L91" i="7"/>
  <c r="M91" i="7" s="1"/>
  <c r="L84" i="7"/>
  <c r="M84" i="7" s="1"/>
  <c r="L78" i="7"/>
  <c r="M78" i="7" s="1"/>
  <c r="L65" i="7"/>
  <c r="M65" i="7" s="1"/>
  <c r="L59" i="7"/>
  <c r="M59" i="7" s="1"/>
  <c r="L52" i="7"/>
  <c r="M52" i="7" s="1"/>
  <c r="L46" i="7"/>
  <c r="M46" i="7" s="1"/>
  <c r="L33" i="7"/>
  <c r="M33" i="7" s="1"/>
  <c r="L27" i="7"/>
  <c r="M27" i="7" s="1"/>
  <c r="L20" i="7"/>
  <c r="M20" i="7" s="1"/>
  <c r="L14" i="7"/>
  <c r="M14" i="7" s="1"/>
  <c r="L99" i="6"/>
  <c r="M99" i="6" s="1"/>
  <c r="L91" i="6"/>
  <c r="M91" i="6" s="1"/>
  <c r="L83" i="6"/>
  <c r="M83" i="6" s="1"/>
  <c r="L75" i="6"/>
  <c r="M75" i="6" s="1"/>
  <c r="L67" i="6"/>
  <c r="M67" i="6" s="1"/>
  <c r="L59" i="6"/>
  <c r="M59" i="6" s="1"/>
  <c r="L51" i="6"/>
  <c r="M51" i="6" s="1"/>
  <c r="L43" i="6"/>
  <c r="M43" i="6" s="1"/>
  <c r="L35" i="6"/>
  <c r="M35" i="6" s="1"/>
  <c r="L27" i="6"/>
  <c r="M27" i="6" s="1"/>
  <c r="L19" i="6"/>
  <c r="M19" i="6" s="1"/>
  <c r="L11" i="6"/>
  <c r="M11" i="6" s="1"/>
  <c r="L3" i="6"/>
  <c r="M3" i="6" s="1"/>
  <c r="L93" i="5"/>
  <c r="M93" i="5" s="1"/>
  <c r="L85" i="5"/>
  <c r="M85" i="5" s="1"/>
  <c r="L77" i="5"/>
  <c r="M77" i="5" s="1"/>
  <c r="L69" i="5"/>
  <c r="M69" i="5" s="1"/>
  <c r="L61" i="5"/>
  <c r="M61" i="5" s="1"/>
  <c r="L37" i="5"/>
  <c r="M37" i="5" s="1"/>
  <c r="L95" i="4"/>
  <c r="M95" i="4" s="1"/>
  <c r="L87" i="4"/>
  <c r="M87" i="4" s="1"/>
  <c r="L79" i="4"/>
  <c r="M79" i="4" s="1"/>
  <c r="L71" i="4"/>
  <c r="M71" i="4" s="1"/>
  <c r="L63" i="4"/>
  <c r="M63" i="4" s="1"/>
  <c r="L55" i="4"/>
  <c r="M55" i="4" s="1"/>
  <c r="L39" i="4"/>
  <c r="M39" i="4" s="1"/>
  <c r="L31" i="4"/>
  <c r="M31" i="4" s="1"/>
  <c r="L23" i="4"/>
  <c r="M23" i="4" s="1"/>
  <c r="L7" i="4"/>
  <c r="M7" i="4" s="1"/>
  <c r="L97" i="10"/>
  <c r="M97" i="10" s="1"/>
  <c r="L89" i="10"/>
  <c r="M89" i="10" s="1"/>
  <c r="L81" i="10"/>
  <c r="M81" i="10" s="1"/>
  <c r="L73" i="10"/>
  <c r="M73" i="10" s="1"/>
  <c r="L65" i="10"/>
  <c r="M65" i="10" s="1"/>
  <c r="L57" i="10"/>
  <c r="M57" i="10" s="1"/>
  <c r="L49" i="10"/>
  <c r="M49" i="10" s="1"/>
  <c r="L41" i="10"/>
  <c r="M41" i="10" s="1"/>
  <c r="L33" i="10"/>
  <c r="M33" i="10" s="1"/>
  <c r="L25" i="10"/>
  <c r="M25" i="10" s="1"/>
  <c r="L17" i="10"/>
  <c r="M17" i="10" s="1"/>
  <c r="L9" i="10"/>
  <c r="L99" i="9"/>
  <c r="M99" i="9" s="1"/>
  <c r="L91" i="9"/>
  <c r="M91" i="9" s="1"/>
  <c r="L83" i="9"/>
  <c r="M83" i="9" s="1"/>
  <c r="L75" i="9"/>
  <c r="M75" i="9" s="1"/>
  <c r="L67" i="9"/>
  <c r="M67" i="9" s="1"/>
  <c r="L59" i="9"/>
  <c r="M59" i="9" s="1"/>
  <c r="L51" i="9"/>
  <c r="M51" i="9" s="1"/>
  <c r="L43" i="9"/>
  <c r="M43" i="9" s="1"/>
  <c r="L35" i="9"/>
  <c r="M35" i="9" s="1"/>
  <c r="L27" i="9"/>
  <c r="M27" i="9" s="1"/>
  <c r="L19" i="9"/>
  <c r="M19" i="9" s="1"/>
  <c r="L11" i="9"/>
  <c r="M11" i="9" s="1"/>
  <c r="L3" i="9"/>
  <c r="M3" i="9" s="1"/>
  <c r="L93" i="8"/>
  <c r="M93" i="8" s="1"/>
  <c r="L85" i="8"/>
  <c r="M85" i="8" s="1"/>
  <c r="L77" i="8"/>
  <c r="M77" i="8" s="1"/>
  <c r="L69" i="8"/>
  <c r="M69" i="8" s="1"/>
  <c r="L61" i="8"/>
  <c r="M61" i="8" s="1"/>
  <c r="L53" i="8"/>
  <c r="M53" i="8" s="1"/>
  <c r="L45" i="8"/>
  <c r="M45" i="8" s="1"/>
  <c r="L37" i="8"/>
  <c r="M37" i="8" s="1"/>
  <c r="L29" i="8"/>
  <c r="M29" i="8" s="1"/>
  <c r="L21" i="8"/>
  <c r="M21" i="8" s="1"/>
  <c r="L13" i="8"/>
  <c r="M13" i="8" s="1"/>
  <c r="L5" i="8"/>
  <c r="M5" i="8" s="1"/>
  <c r="L96" i="7"/>
  <c r="M96" i="7" s="1"/>
  <c r="L90" i="7"/>
  <c r="M90" i="7" s="1"/>
  <c r="L77" i="7"/>
  <c r="M77" i="7" s="1"/>
  <c r="L71" i="7"/>
  <c r="M71" i="7" s="1"/>
  <c r="L64" i="7"/>
  <c r="M64" i="7" s="1"/>
  <c r="L58" i="7"/>
  <c r="M58" i="7" s="1"/>
  <c r="L45" i="7"/>
  <c r="M45" i="7" s="1"/>
  <c r="L39" i="7"/>
  <c r="M39" i="7" s="1"/>
  <c r="L32" i="7"/>
  <c r="M32" i="7" s="1"/>
  <c r="L26" i="7"/>
  <c r="M26" i="7" s="1"/>
  <c r="L13" i="7"/>
  <c r="M13" i="7" s="1"/>
  <c r="L7" i="7"/>
  <c r="M7" i="7" s="1"/>
  <c r="L98" i="6"/>
  <c r="M98" i="6" s="1"/>
  <c r="L90" i="6"/>
  <c r="M90" i="6" s="1"/>
  <c r="L82" i="6"/>
  <c r="M82" i="6" s="1"/>
  <c r="L74" i="6"/>
  <c r="M74" i="6" s="1"/>
  <c r="L66" i="6"/>
  <c r="M66" i="6" s="1"/>
  <c r="L58" i="6"/>
  <c r="M58" i="6" s="1"/>
  <c r="L50" i="6"/>
  <c r="M50" i="6" s="1"/>
  <c r="L42" i="6"/>
  <c r="M42" i="6" s="1"/>
  <c r="L34" i="6"/>
  <c r="M34" i="6" s="1"/>
  <c r="L26" i="6"/>
  <c r="M26" i="6" s="1"/>
  <c r="L18" i="6"/>
  <c r="M18" i="6" s="1"/>
  <c r="L10" i="6"/>
  <c r="M10" i="6" s="1"/>
  <c r="L2" i="6"/>
  <c r="M2" i="6" s="1"/>
  <c r="L92" i="5"/>
  <c r="M92" i="5" s="1"/>
  <c r="L84" i="5"/>
  <c r="M84" i="5" s="1"/>
  <c r="L76" i="5"/>
  <c r="M76" i="5" s="1"/>
  <c r="L68" i="5"/>
  <c r="M68" i="5" s="1"/>
  <c r="L60" i="5"/>
  <c r="M60" i="5" s="1"/>
  <c r="L52" i="5"/>
  <c r="M52" i="5" s="1"/>
  <c r="L44" i="5"/>
  <c r="M44" i="5" s="1"/>
  <c r="L94" i="4"/>
  <c r="M94" i="4" s="1"/>
  <c r="L86" i="4"/>
  <c r="M86" i="4" s="1"/>
  <c r="L78" i="4"/>
  <c r="M78" i="4" s="1"/>
  <c r="L70" i="4"/>
  <c r="M70" i="4" s="1"/>
  <c r="L62" i="4"/>
  <c r="M62" i="4" s="1"/>
  <c r="L54" i="4"/>
  <c r="M54" i="4" s="1"/>
  <c r="L46" i="4"/>
  <c r="M46" i="4" s="1"/>
  <c r="L30" i="4"/>
  <c r="M30" i="4" s="1"/>
  <c r="L22" i="4"/>
  <c r="M22" i="4" s="1"/>
  <c r="L6" i="4"/>
  <c r="M6" i="4" s="1"/>
  <c r="L96" i="10"/>
  <c r="M96" i="10" s="1"/>
  <c r="L88" i="10"/>
  <c r="M88" i="10" s="1"/>
  <c r="L80" i="10"/>
  <c r="M80" i="10" s="1"/>
  <c r="L72" i="10"/>
  <c r="M72" i="10" s="1"/>
  <c r="L64" i="10"/>
  <c r="M64" i="10" s="1"/>
  <c r="L56" i="10"/>
  <c r="M56" i="10" s="1"/>
  <c r="L48" i="10"/>
  <c r="M48" i="10" s="1"/>
  <c r="L40" i="10"/>
  <c r="M40" i="10" s="1"/>
  <c r="L32" i="10"/>
  <c r="M32" i="10" s="1"/>
  <c r="L24" i="10"/>
  <c r="M24" i="10" s="1"/>
  <c r="L16" i="10"/>
  <c r="M16" i="10" s="1"/>
  <c r="L8" i="10"/>
  <c r="M8" i="10" s="1"/>
  <c r="L98" i="9"/>
  <c r="M98" i="9" s="1"/>
  <c r="L90" i="9"/>
  <c r="M90" i="9" s="1"/>
  <c r="L82" i="9"/>
  <c r="M82" i="9" s="1"/>
  <c r="L74" i="9"/>
  <c r="M74" i="9" s="1"/>
  <c r="L66" i="9"/>
  <c r="M66" i="9" s="1"/>
  <c r="L58" i="9"/>
  <c r="M58" i="9" s="1"/>
  <c r="L50" i="9"/>
  <c r="M50" i="9" s="1"/>
  <c r="L42" i="9"/>
  <c r="M42" i="9" s="1"/>
  <c r="L34" i="9"/>
  <c r="M34" i="9" s="1"/>
  <c r="L26" i="9"/>
  <c r="M26" i="9" s="1"/>
  <c r="L18" i="9"/>
  <c r="M18" i="9" s="1"/>
  <c r="L10" i="9"/>
  <c r="M10" i="9" s="1"/>
  <c r="L2" i="9"/>
  <c r="M2" i="9" s="1"/>
  <c r="L92" i="8"/>
  <c r="M92" i="8" s="1"/>
  <c r="L84" i="8"/>
  <c r="M84" i="8" s="1"/>
  <c r="L76" i="8"/>
  <c r="M76" i="8" s="1"/>
  <c r="L68" i="8"/>
  <c r="M68" i="8" s="1"/>
  <c r="L60" i="8"/>
  <c r="M60" i="8" s="1"/>
  <c r="L52" i="8"/>
  <c r="M52" i="8" s="1"/>
  <c r="L44" i="8"/>
  <c r="M44" i="8" s="1"/>
  <c r="L36" i="8"/>
  <c r="M36" i="8" s="1"/>
  <c r="L28" i="8"/>
  <c r="M28" i="8" s="1"/>
  <c r="L20" i="8"/>
  <c r="M20" i="8" s="1"/>
  <c r="L12" i="8"/>
  <c r="M12" i="8" s="1"/>
  <c r="L4" i="8"/>
  <c r="L89" i="7"/>
  <c r="M89" i="7" s="1"/>
  <c r="L83" i="7"/>
  <c r="M83" i="7" s="1"/>
  <c r="L76" i="7"/>
  <c r="M76" i="7" s="1"/>
  <c r="L70" i="7"/>
  <c r="M70" i="7" s="1"/>
  <c r="L57" i="7"/>
  <c r="M57" i="7" s="1"/>
  <c r="L51" i="7"/>
  <c r="M51" i="7" s="1"/>
  <c r="L44" i="7"/>
  <c r="M44" i="7" s="1"/>
  <c r="L38" i="7"/>
  <c r="M38" i="7" s="1"/>
  <c r="L25" i="7"/>
  <c r="M25" i="7" s="1"/>
  <c r="L19" i="7"/>
  <c r="M19" i="7" s="1"/>
  <c r="L12" i="7"/>
  <c r="M12" i="7" s="1"/>
  <c r="L6" i="7"/>
  <c r="M6" i="7" s="1"/>
  <c r="L97" i="6"/>
  <c r="M97" i="6" s="1"/>
  <c r="L89" i="6"/>
  <c r="M89" i="6" s="1"/>
  <c r="L81" i="6"/>
  <c r="M81" i="6" s="1"/>
  <c r="L73" i="6"/>
  <c r="M73" i="6" s="1"/>
  <c r="L65" i="6"/>
  <c r="M65" i="6" s="1"/>
  <c r="L57" i="6"/>
  <c r="M57" i="6" s="1"/>
  <c r="L49" i="6"/>
  <c r="M49" i="6" s="1"/>
  <c r="L41" i="6"/>
  <c r="M41" i="6" s="1"/>
  <c r="L33" i="6"/>
  <c r="M33" i="6" s="1"/>
  <c r="L25" i="6"/>
  <c r="M25" i="6" s="1"/>
  <c r="L17" i="6"/>
  <c r="M17" i="6" s="1"/>
  <c r="L9" i="6"/>
  <c r="L99" i="5"/>
  <c r="M99" i="5" s="1"/>
  <c r="L91" i="5"/>
  <c r="M91" i="5" s="1"/>
  <c r="L83" i="5"/>
  <c r="M83" i="5" s="1"/>
  <c r="L75" i="5"/>
  <c r="M75" i="5" s="1"/>
  <c r="L67" i="5"/>
  <c r="M67" i="5" s="1"/>
  <c r="L59" i="5"/>
  <c r="M59" i="5" s="1"/>
  <c r="L51" i="5"/>
  <c r="M51" i="5" s="1"/>
  <c r="L35" i="5"/>
  <c r="M35" i="5" s="1"/>
  <c r="L93" i="4"/>
  <c r="M93" i="4" s="1"/>
  <c r="L85" i="4"/>
  <c r="M85" i="4" s="1"/>
  <c r="L77" i="4"/>
  <c r="M77" i="4" s="1"/>
  <c r="L69" i="4"/>
  <c r="M69" i="4" s="1"/>
  <c r="L61" i="4"/>
  <c r="M61" i="4" s="1"/>
  <c r="L53" i="4"/>
  <c r="M53" i="4" s="1"/>
  <c r="L29" i="4"/>
  <c r="M29" i="4" s="1"/>
  <c r="L21" i="4"/>
  <c r="L13" i="4"/>
  <c r="M13" i="4" s="1"/>
  <c r="L95" i="10"/>
  <c r="M95" i="10" s="1"/>
  <c r="L87" i="10"/>
  <c r="M87" i="10" s="1"/>
  <c r="L79" i="10"/>
  <c r="M79" i="10" s="1"/>
  <c r="L71" i="10"/>
  <c r="M71" i="10" s="1"/>
  <c r="L63" i="10"/>
  <c r="M63" i="10" s="1"/>
  <c r="L55" i="10"/>
  <c r="M55" i="10" s="1"/>
  <c r="L47" i="10"/>
  <c r="M47" i="10" s="1"/>
  <c r="L39" i="10"/>
  <c r="M39" i="10" s="1"/>
  <c r="L31" i="10"/>
  <c r="M31" i="10" s="1"/>
  <c r="L23" i="10"/>
  <c r="M23" i="10" s="1"/>
  <c r="L15" i="10"/>
  <c r="M15" i="10" s="1"/>
  <c r="L7" i="10"/>
  <c r="M7" i="10" s="1"/>
  <c r="L97" i="9"/>
  <c r="M97" i="9" s="1"/>
  <c r="L89" i="9"/>
  <c r="M89" i="9" s="1"/>
  <c r="L81" i="9"/>
  <c r="M81" i="9" s="1"/>
  <c r="L73" i="9"/>
  <c r="M73" i="9" s="1"/>
  <c r="L65" i="9"/>
  <c r="M65" i="9" s="1"/>
  <c r="L57" i="9"/>
  <c r="M57" i="9" s="1"/>
  <c r="L49" i="9"/>
  <c r="M49" i="9" s="1"/>
  <c r="L41" i="9"/>
  <c r="M41" i="9" s="1"/>
  <c r="L33" i="9"/>
  <c r="M33" i="9" s="1"/>
  <c r="L25" i="9"/>
  <c r="M25" i="9" s="1"/>
  <c r="L17" i="9"/>
  <c r="L9" i="9"/>
  <c r="M9" i="9" s="1"/>
  <c r="L91" i="8"/>
  <c r="M91" i="8" s="1"/>
  <c r="L83" i="8"/>
  <c r="M83" i="8" s="1"/>
  <c r="L75" i="8"/>
  <c r="M75" i="8" s="1"/>
  <c r="L67" i="8"/>
  <c r="M67" i="8" s="1"/>
  <c r="L59" i="8"/>
  <c r="M59" i="8" s="1"/>
  <c r="L51" i="8"/>
  <c r="M51" i="8" s="1"/>
  <c r="L43" i="8"/>
  <c r="M43" i="8" s="1"/>
  <c r="L35" i="8"/>
  <c r="M35" i="8" s="1"/>
  <c r="L27" i="8"/>
  <c r="M27" i="8" s="1"/>
  <c r="L19" i="8"/>
  <c r="M19" i="8" s="1"/>
  <c r="L11" i="8"/>
  <c r="M11" i="8" s="1"/>
  <c r="L3" i="8"/>
  <c r="M3" i="8" s="1"/>
  <c r="L95" i="7"/>
  <c r="M95" i="7" s="1"/>
  <c r="L88" i="7"/>
  <c r="M88" i="7" s="1"/>
  <c r="L82" i="7"/>
  <c r="M82" i="7" s="1"/>
  <c r="L69" i="7"/>
  <c r="M69" i="7" s="1"/>
  <c r="L63" i="7"/>
  <c r="M63" i="7" s="1"/>
  <c r="L56" i="7"/>
  <c r="M56" i="7" s="1"/>
  <c r="L50" i="7"/>
  <c r="M50" i="7" s="1"/>
  <c r="L37" i="7"/>
  <c r="M37" i="7" s="1"/>
  <c r="L31" i="7"/>
  <c r="M31" i="7" s="1"/>
  <c r="L24" i="7"/>
  <c r="L18" i="7"/>
  <c r="M18" i="7" s="1"/>
  <c r="L5" i="7"/>
  <c r="M5" i="7" s="1"/>
  <c r="L96" i="6"/>
  <c r="M96" i="6" s="1"/>
  <c r="L88" i="6"/>
  <c r="M88" i="6" s="1"/>
  <c r="L80" i="6"/>
  <c r="M80" i="6" s="1"/>
  <c r="L72" i="6"/>
  <c r="M72" i="6" s="1"/>
  <c r="L64" i="6"/>
  <c r="M64" i="6" s="1"/>
  <c r="L56" i="6"/>
  <c r="M56" i="6" s="1"/>
  <c r="L48" i="6"/>
  <c r="M48" i="6" s="1"/>
  <c r="L92" i="4"/>
  <c r="M92" i="4" s="1"/>
  <c r="L84" i="4"/>
  <c r="M84" i="4" s="1"/>
  <c r="L76" i="4"/>
  <c r="M76" i="4" s="1"/>
  <c r="L68" i="4"/>
  <c r="M68" i="4" s="1"/>
  <c r="L60" i="4"/>
  <c r="M60" i="4" s="1"/>
  <c r="L52" i="4"/>
  <c r="M52" i="4" s="1"/>
  <c r="L44" i="4"/>
  <c r="M44" i="4" s="1"/>
  <c r="L36" i="4"/>
  <c r="M36" i="4" s="1"/>
  <c r="L28" i="4"/>
  <c r="M28" i="4" s="1"/>
  <c r="L20" i="4"/>
  <c r="M20" i="4" s="1"/>
  <c r="L12" i="4"/>
  <c r="M12" i="4" s="1"/>
  <c r="L4" i="4"/>
  <c r="M4" i="4" s="1"/>
  <c r="L94" i="10"/>
  <c r="M94" i="10" s="1"/>
  <c r="L86" i="10"/>
  <c r="M86" i="10" s="1"/>
  <c r="L78" i="10"/>
  <c r="M78" i="10" s="1"/>
  <c r="L70" i="10"/>
  <c r="M70" i="10" s="1"/>
  <c r="L62" i="10"/>
  <c r="M62" i="10" s="1"/>
  <c r="L54" i="10"/>
  <c r="M54" i="10" s="1"/>
  <c r="L46" i="10"/>
  <c r="M46" i="10" s="1"/>
  <c r="L38" i="10"/>
  <c r="M38" i="10" s="1"/>
  <c r="L30" i="10"/>
  <c r="M30" i="10" s="1"/>
  <c r="L22" i="10"/>
  <c r="M22" i="10" s="1"/>
  <c r="L14" i="10"/>
  <c r="M14" i="10" s="1"/>
  <c r="L6" i="10"/>
  <c r="M6" i="10" s="1"/>
  <c r="L96" i="9"/>
  <c r="M96" i="9" s="1"/>
  <c r="L88" i="9"/>
  <c r="M88" i="9" s="1"/>
  <c r="L80" i="9"/>
  <c r="M80" i="9" s="1"/>
  <c r="L72" i="9"/>
  <c r="M72" i="9" s="1"/>
  <c r="L64" i="9"/>
  <c r="M64" i="9" s="1"/>
  <c r="L56" i="9"/>
  <c r="M56" i="9" s="1"/>
  <c r="L48" i="9"/>
  <c r="M48" i="9" s="1"/>
  <c r="L40" i="9"/>
  <c r="M40" i="9" s="1"/>
  <c r="L32" i="9"/>
  <c r="M32" i="9" s="1"/>
  <c r="L24" i="9"/>
  <c r="M24" i="9" s="1"/>
  <c r="L16" i="9"/>
  <c r="M16" i="9" s="1"/>
  <c r="L8" i="9"/>
  <c r="M8" i="9" s="1"/>
  <c r="L90" i="8"/>
  <c r="M90" i="8" s="1"/>
  <c r="L82" i="8"/>
  <c r="M82" i="8" s="1"/>
  <c r="L74" i="8"/>
  <c r="M74" i="8" s="1"/>
  <c r="L66" i="8"/>
  <c r="M66" i="8" s="1"/>
  <c r="L58" i="8"/>
  <c r="M58" i="8" s="1"/>
  <c r="L50" i="8"/>
  <c r="M50" i="8" s="1"/>
  <c r="L42" i="8"/>
  <c r="M42" i="8" s="1"/>
  <c r="L34" i="8"/>
  <c r="M34" i="8" s="1"/>
  <c r="L26" i="8"/>
  <c r="M26" i="8" s="1"/>
  <c r="L18" i="8"/>
  <c r="M18" i="8" s="1"/>
  <c r="L10" i="8"/>
  <c r="M10" i="8" s="1"/>
  <c r="L2" i="8"/>
  <c r="M2" i="8" s="1"/>
  <c r="L94" i="7"/>
  <c r="M94" i="7" s="1"/>
  <c r="L81" i="7"/>
  <c r="M81" i="7" s="1"/>
  <c r="L75" i="7"/>
  <c r="M75" i="7" s="1"/>
  <c r="L68" i="7"/>
  <c r="M68" i="7" s="1"/>
  <c r="L62" i="7"/>
  <c r="M62" i="7" s="1"/>
  <c r="L49" i="7"/>
  <c r="M49" i="7" s="1"/>
  <c r="L43" i="7"/>
  <c r="M43" i="7" s="1"/>
  <c r="L36" i="7"/>
  <c r="M36" i="7" s="1"/>
  <c r="L30" i="7"/>
  <c r="M30" i="7" s="1"/>
  <c r="L17" i="7"/>
  <c r="M17" i="7" s="1"/>
  <c r="L11" i="7"/>
  <c r="M11" i="7" s="1"/>
  <c r="L4" i="7"/>
  <c r="M4" i="7" s="1"/>
  <c r="L95" i="6"/>
  <c r="M95" i="6" s="1"/>
  <c r="L87" i="6"/>
  <c r="M87" i="6" s="1"/>
  <c r="L79" i="6"/>
  <c r="M79" i="6" s="1"/>
  <c r="L71" i="6"/>
  <c r="M71" i="6" s="1"/>
  <c r="L63" i="6"/>
  <c r="M63" i="6" s="1"/>
  <c r="L55" i="6"/>
  <c r="M55" i="6" s="1"/>
  <c r="L47" i="6"/>
  <c r="M47" i="6" s="1"/>
  <c r="L39" i="6"/>
  <c r="M39" i="6" s="1"/>
  <c r="L31" i="6"/>
  <c r="M31" i="6" s="1"/>
  <c r="L23" i="6"/>
  <c r="M23" i="6" s="1"/>
  <c r="L15" i="6"/>
  <c r="M15" i="6" s="1"/>
  <c r="L7" i="6"/>
  <c r="M7" i="6" s="1"/>
  <c r="L97" i="5"/>
  <c r="M97" i="5" s="1"/>
  <c r="L89" i="5"/>
  <c r="M89" i="5" s="1"/>
  <c r="L81" i="5"/>
  <c r="M81" i="5" s="1"/>
  <c r="L73" i="5"/>
  <c r="M73" i="5" s="1"/>
  <c r="L65" i="5"/>
  <c r="M65" i="5" s="1"/>
  <c r="L57" i="5"/>
  <c r="M57" i="5" s="1"/>
  <c r="L49" i="5"/>
  <c r="M49" i="5" s="1"/>
  <c r="L41" i="5"/>
  <c r="M41" i="5" s="1"/>
  <c r="L33" i="5"/>
  <c r="M33" i="5" s="1"/>
  <c r="L91" i="4"/>
  <c r="M91" i="4" s="1"/>
  <c r="L83" i="4"/>
  <c r="M83" i="4" s="1"/>
  <c r="L75" i="4"/>
  <c r="M75" i="4" s="1"/>
  <c r="L67" i="4"/>
  <c r="M67" i="4" s="1"/>
  <c r="L59" i="4"/>
  <c r="M59" i="4" s="1"/>
  <c r="L51" i="4"/>
  <c r="M51" i="4" s="1"/>
  <c r="L43" i="4"/>
  <c r="M43" i="4" s="1"/>
  <c r="L35" i="4"/>
  <c r="M35" i="4" s="1"/>
  <c r="L27" i="4"/>
  <c r="M27" i="4" s="1"/>
  <c r="L19" i="4"/>
  <c r="M19" i="4" s="1"/>
  <c r="L3" i="4"/>
  <c r="M3" i="4" s="1"/>
  <c r="L93" i="10"/>
  <c r="M93" i="10" s="1"/>
  <c r="L85" i="10"/>
  <c r="M85" i="10" s="1"/>
  <c r="L77" i="10"/>
  <c r="M77" i="10" s="1"/>
  <c r="L69" i="10"/>
  <c r="M69" i="10" s="1"/>
  <c r="L61" i="10"/>
  <c r="M61" i="10" s="1"/>
  <c r="L53" i="10"/>
  <c r="M53" i="10" s="1"/>
  <c r="L45" i="10"/>
  <c r="M45" i="10" s="1"/>
  <c r="L37" i="10"/>
  <c r="M37" i="10" s="1"/>
  <c r="L29" i="10"/>
  <c r="M29" i="10" s="1"/>
  <c r="L21" i="10"/>
  <c r="M21" i="10" s="1"/>
  <c r="L13" i="10"/>
  <c r="M13" i="10" s="1"/>
  <c r="L5" i="10"/>
  <c r="M5" i="10" s="1"/>
  <c r="L95" i="9"/>
  <c r="M95" i="9" s="1"/>
  <c r="L87" i="9"/>
  <c r="M87" i="9" s="1"/>
  <c r="L79" i="9"/>
  <c r="M79" i="9" s="1"/>
  <c r="L71" i="9"/>
  <c r="M71" i="9" s="1"/>
  <c r="L63" i="9"/>
  <c r="M63" i="9" s="1"/>
  <c r="L55" i="9"/>
  <c r="M55" i="9" s="1"/>
  <c r="L47" i="9"/>
  <c r="M47" i="9" s="1"/>
  <c r="L39" i="9"/>
  <c r="M39" i="9" s="1"/>
  <c r="L31" i="9"/>
  <c r="M31" i="9" s="1"/>
  <c r="L23" i="9"/>
  <c r="M23" i="9" s="1"/>
  <c r="L15" i="9"/>
  <c r="M15" i="9" s="1"/>
  <c r="L7" i="9"/>
  <c r="M7" i="9" s="1"/>
  <c r="L97" i="8"/>
  <c r="M97" i="8" s="1"/>
  <c r="L89" i="8"/>
  <c r="M89" i="8" s="1"/>
  <c r="L81" i="8"/>
  <c r="M81" i="8" s="1"/>
  <c r="L73" i="8"/>
  <c r="M73" i="8" s="1"/>
  <c r="L65" i="8"/>
  <c r="M65" i="8" s="1"/>
  <c r="L57" i="8"/>
  <c r="M57" i="8" s="1"/>
  <c r="L49" i="8"/>
  <c r="M49" i="8" s="1"/>
  <c r="L41" i="8"/>
  <c r="M41" i="8" s="1"/>
  <c r="L33" i="8"/>
  <c r="M33" i="8" s="1"/>
  <c r="L25" i="8"/>
  <c r="M25" i="8" s="1"/>
  <c r="L17" i="8"/>
  <c r="M17" i="8" s="1"/>
  <c r="L9" i="8"/>
  <c r="M9" i="8" s="1"/>
  <c r="L93" i="7"/>
  <c r="M93" i="7" s="1"/>
  <c r="L87" i="7"/>
  <c r="M87" i="7" s="1"/>
  <c r="L80" i="7"/>
  <c r="M80" i="7" s="1"/>
  <c r="L74" i="7"/>
  <c r="M74" i="7" s="1"/>
  <c r="L61" i="7"/>
  <c r="M61" i="7" s="1"/>
  <c r="L55" i="7"/>
  <c r="M55" i="7" s="1"/>
  <c r="L48" i="7"/>
  <c r="M48" i="7" s="1"/>
  <c r="L42" i="7"/>
  <c r="M42" i="7" s="1"/>
  <c r="L29" i="7"/>
  <c r="M29" i="7" s="1"/>
  <c r="L23" i="7"/>
  <c r="M23" i="7" s="1"/>
  <c r="L16" i="7"/>
  <c r="M16" i="7" s="1"/>
  <c r="L10" i="7"/>
  <c r="M10" i="7" s="1"/>
  <c r="L94" i="6"/>
  <c r="M94" i="6" s="1"/>
  <c r="L86" i="6"/>
  <c r="M86" i="6" s="1"/>
  <c r="L78" i="6"/>
  <c r="M78" i="6" s="1"/>
  <c r="L70" i="6"/>
  <c r="M70" i="6" s="1"/>
  <c r="L62" i="6"/>
  <c r="M62" i="6" s="1"/>
  <c r="L54" i="6"/>
  <c r="M54" i="6" s="1"/>
  <c r="L46" i="6"/>
  <c r="M46" i="6" s="1"/>
  <c r="L38" i="6"/>
  <c r="M38" i="6" s="1"/>
  <c r="L30" i="6"/>
  <c r="M30" i="6" s="1"/>
  <c r="L22" i="6"/>
  <c r="M22" i="6" s="1"/>
  <c r="L14" i="6"/>
  <c r="M14" i="6" s="1"/>
  <c r="L6" i="6"/>
  <c r="M6" i="6" s="1"/>
  <c r="L96" i="5"/>
  <c r="M96" i="5" s="1"/>
  <c r="L88" i="5"/>
  <c r="M88" i="5" s="1"/>
  <c r="L80" i="5"/>
  <c r="M80" i="5" s="1"/>
  <c r="L72" i="5"/>
  <c r="M72" i="5" s="1"/>
  <c r="L64" i="5"/>
  <c r="M64" i="5" s="1"/>
  <c r="L56" i="5"/>
  <c r="M56" i="5" s="1"/>
  <c r="L48" i="5"/>
  <c r="M48" i="5" s="1"/>
  <c r="L40" i="5"/>
  <c r="M40" i="5" s="1"/>
  <c r="L32" i="5"/>
  <c r="M32" i="5" s="1"/>
  <c r="L65" i="3"/>
  <c r="M65" i="3" s="1"/>
  <c r="L73" i="3"/>
  <c r="M73" i="3" s="1"/>
  <c r="L81" i="3"/>
  <c r="M81" i="3" s="1"/>
  <c r="L89" i="3"/>
  <c r="M89" i="3" s="1"/>
  <c r="L97" i="3"/>
  <c r="M97" i="3" s="1"/>
  <c r="L7" i="5"/>
  <c r="M7" i="5" s="1"/>
  <c r="L15" i="5"/>
  <c r="M15" i="5" s="1"/>
  <c r="L23" i="5"/>
  <c r="M23" i="5" s="1"/>
  <c r="L34" i="5"/>
  <c r="M34" i="5" s="1"/>
  <c r="L78" i="5"/>
  <c r="M78" i="5" s="1"/>
  <c r="L16" i="6"/>
  <c r="M16" i="6" s="1"/>
  <c r="L66" i="3"/>
  <c r="M66" i="3" s="1"/>
  <c r="L74" i="3"/>
  <c r="M74" i="3" s="1"/>
  <c r="L82" i="3"/>
  <c r="M82" i="3" s="1"/>
  <c r="L90" i="3"/>
  <c r="M90" i="3" s="1"/>
  <c r="L98" i="3"/>
  <c r="M98" i="3" s="1"/>
  <c r="L8" i="5"/>
  <c r="M8" i="5" s="1"/>
  <c r="L24" i="5"/>
  <c r="M24" i="5" s="1"/>
  <c r="L82" i="5"/>
  <c r="M82" i="5" s="1"/>
  <c r="L24" i="6"/>
  <c r="M24" i="6" s="1"/>
  <c r="L67" i="3"/>
  <c r="D102" i="1" s="1"/>
  <c r="L83" i="3"/>
  <c r="M83" i="3" s="1"/>
  <c r="L91" i="3"/>
  <c r="M91" i="3" s="1"/>
  <c r="L99" i="3"/>
  <c r="M99" i="3" s="1"/>
  <c r="L17" i="5"/>
  <c r="M17" i="5" s="1"/>
  <c r="L25" i="5"/>
  <c r="M25" i="5" s="1"/>
  <c r="L86" i="5"/>
  <c r="M86" i="5" s="1"/>
  <c r="L32" i="6"/>
  <c r="M32" i="6" s="1"/>
  <c r="L75" i="3"/>
  <c r="M75" i="3" s="1"/>
  <c r="L68" i="3"/>
  <c r="M68" i="3" s="1"/>
  <c r="L76" i="3"/>
  <c r="M76" i="3" s="1"/>
  <c r="L84" i="3"/>
  <c r="M84" i="3" s="1"/>
  <c r="L92" i="3"/>
  <c r="M92" i="3" s="1"/>
  <c r="L2" i="5"/>
  <c r="M2" i="5" s="1"/>
  <c r="L10" i="5"/>
  <c r="M10" i="5" s="1"/>
  <c r="L18" i="5"/>
  <c r="M18" i="5" s="1"/>
  <c r="L26" i="5"/>
  <c r="M26" i="5" s="1"/>
  <c r="L58" i="5"/>
  <c r="M58" i="5" s="1"/>
  <c r="L90" i="5"/>
  <c r="M90" i="5" s="1"/>
  <c r="L40" i="6"/>
  <c r="M40" i="6" s="1"/>
  <c r="L69" i="3"/>
  <c r="M69" i="3" s="1"/>
  <c r="L77" i="3"/>
  <c r="M77" i="3" s="1"/>
  <c r="L85" i="3"/>
  <c r="M85" i="3" s="1"/>
  <c r="L93" i="3"/>
  <c r="M93" i="3" s="1"/>
  <c r="L3" i="5"/>
  <c r="L27" i="5"/>
  <c r="M27" i="5" s="1"/>
  <c r="L62" i="5"/>
  <c r="M62" i="5" s="1"/>
  <c r="L94" i="5"/>
  <c r="M94" i="5" s="1"/>
  <c r="L62" i="3"/>
  <c r="M62" i="3" s="1"/>
  <c r="L70" i="3"/>
  <c r="M70" i="3" s="1"/>
  <c r="L78" i="3"/>
  <c r="M78" i="3" s="1"/>
  <c r="L86" i="3"/>
  <c r="M86" i="3" s="1"/>
  <c r="L94" i="3"/>
  <c r="M94" i="3" s="1"/>
  <c r="L4" i="5"/>
  <c r="M4" i="5" s="1"/>
  <c r="L20" i="5"/>
  <c r="M20" i="5" s="1"/>
  <c r="L28" i="5"/>
  <c r="M28" i="5" s="1"/>
  <c r="L66" i="5"/>
  <c r="M66" i="5" s="1"/>
  <c r="L98" i="5"/>
  <c r="M98" i="5" s="1"/>
  <c r="L63" i="3"/>
  <c r="M63" i="3" s="1"/>
  <c r="L71" i="3"/>
  <c r="M71" i="3" s="1"/>
  <c r="L79" i="3"/>
  <c r="M79" i="3" s="1"/>
  <c r="L87" i="3"/>
  <c r="M87" i="3" s="1"/>
  <c r="L95" i="3"/>
  <c r="M95" i="3" s="1"/>
  <c r="L13" i="5"/>
  <c r="M13" i="5" s="1"/>
  <c r="L21" i="5"/>
  <c r="M21" i="5" s="1"/>
  <c r="L70" i="5"/>
  <c r="M70" i="5" s="1"/>
  <c r="L4" i="6"/>
  <c r="D50" i="1"/>
  <c r="E50" i="1"/>
  <c r="D30" i="1"/>
  <c r="D46" i="1"/>
  <c r="D39" i="1"/>
  <c r="D32" i="1"/>
  <c r="E32" i="1"/>
  <c r="D51" i="1"/>
  <c r="D65" i="1"/>
  <c r="D41" i="1"/>
  <c r="D11" i="1"/>
  <c r="E11" i="1"/>
  <c r="D33" i="1"/>
  <c r="D9" i="1"/>
  <c r="E9" i="1"/>
  <c r="D20" i="1"/>
  <c r="E5" i="1"/>
  <c r="D19" i="1"/>
  <c r="D15" i="1"/>
  <c r="E57" i="1"/>
  <c r="D60" i="1"/>
  <c r="D56" i="1"/>
  <c r="D69" i="1"/>
  <c r="D76" i="1"/>
  <c r="D35" i="1"/>
  <c r="D3" i="1"/>
  <c r="D4" i="1"/>
  <c r="D34" i="1"/>
  <c r="E31" i="1"/>
  <c r="D7" i="1"/>
  <c r="D43" i="1"/>
  <c r="E29" i="1"/>
  <c r="E53" i="1"/>
  <c r="D24" i="1"/>
  <c r="E45" i="1"/>
  <c r="D13" i="1"/>
  <c r="E13" i="1"/>
  <c r="D16" i="1"/>
  <c r="D61" i="1"/>
  <c r="D36" i="1"/>
  <c r="D44" i="1"/>
  <c r="E44" i="1"/>
  <c r="D8" i="1"/>
  <c r="E8" i="1"/>
  <c r="D23" i="1"/>
  <c r="E67" i="1"/>
  <c r="D25" i="1"/>
  <c r="D21" i="1"/>
  <c r="D42" i="1"/>
  <c r="D68" i="1"/>
  <c r="D47" i="1"/>
  <c r="D70" i="1"/>
  <c r="D62" i="1"/>
  <c r="E18" i="1"/>
  <c r="F22" i="1"/>
  <c r="E17" i="1" l="1"/>
  <c r="H177" i="1"/>
  <c r="I172" i="1"/>
  <c r="I10" i="1"/>
  <c r="I25" i="1"/>
  <c r="E97" i="1"/>
  <c r="I93" i="1"/>
  <c r="E160" i="1"/>
  <c r="H175" i="1"/>
  <c r="D14" i="1"/>
  <c r="G174" i="1"/>
  <c r="H47" i="1"/>
  <c r="G68" i="1"/>
  <c r="H100" i="1"/>
  <c r="H82" i="1"/>
  <c r="H176" i="1"/>
  <c r="G103" i="1"/>
  <c r="G75" i="1"/>
  <c r="H54" i="1"/>
  <c r="E26" i="1"/>
  <c r="D144" i="1"/>
  <c r="H22" i="1"/>
  <c r="D171" i="1"/>
  <c r="E48" i="1"/>
  <c r="J141" i="1"/>
  <c r="J77" i="1"/>
  <c r="J173" i="1"/>
  <c r="F152" i="1"/>
  <c r="M24" i="7"/>
  <c r="H145" i="1"/>
  <c r="H16" i="1"/>
  <c r="H153" i="1"/>
  <c r="H143" i="1"/>
  <c r="H148" i="1"/>
  <c r="H152" i="1"/>
  <c r="H138" i="1"/>
  <c r="H140" i="1"/>
  <c r="H144" i="1"/>
  <c r="H13" i="1"/>
  <c r="H44" i="1"/>
  <c r="H49" i="1"/>
  <c r="H43" i="1"/>
  <c r="H29" i="1"/>
  <c r="H147" i="1"/>
  <c r="H151" i="1"/>
  <c r="H142" i="1"/>
  <c r="H24" i="1"/>
  <c r="H146" i="1"/>
  <c r="H36" i="1"/>
  <c r="H157" i="1"/>
  <c r="H8" i="1"/>
  <c r="H158" i="1"/>
  <c r="H159" i="1"/>
  <c r="H27" i="1"/>
  <c r="H160" i="1"/>
  <c r="H161" i="1"/>
  <c r="H162" i="1"/>
  <c r="H163" i="1"/>
  <c r="H97" i="1"/>
  <c r="H164" i="1"/>
  <c r="H64" i="1"/>
  <c r="H165" i="1"/>
  <c r="H23" i="1"/>
  <c r="H166" i="1"/>
  <c r="H17" i="1"/>
  <c r="H167" i="1"/>
  <c r="H81" i="1"/>
  <c r="H98" i="1"/>
  <c r="H67" i="1"/>
  <c r="H66" i="1"/>
  <c r="H99" i="1"/>
  <c r="H168" i="1"/>
  <c r="H37" i="1"/>
  <c r="H150" i="1"/>
  <c r="H156" i="1"/>
  <c r="H141" i="1"/>
  <c r="H95" i="1"/>
  <c r="H96" i="1"/>
  <c r="H61" i="1"/>
  <c r="H155" i="1"/>
  <c r="M17" i="9"/>
  <c r="J83" i="1"/>
  <c r="J84" i="1"/>
  <c r="J85" i="1"/>
  <c r="J105" i="1"/>
  <c r="J50" i="1"/>
  <c r="J106" i="1"/>
  <c r="J107" i="1"/>
  <c r="J6" i="1"/>
  <c r="J52" i="1"/>
  <c r="J108" i="1"/>
  <c r="J109" i="1"/>
  <c r="J30" i="1"/>
  <c r="J46" i="1"/>
  <c r="J55" i="1"/>
  <c r="J39" i="1"/>
  <c r="J12" i="1"/>
  <c r="J86" i="1"/>
  <c r="J87" i="1"/>
  <c r="J110" i="1"/>
  <c r="J88" i="1"/>
  <c r="J111" i="1"/>
  <c r="J101" i="1"/>
  <c r="J112" i="1"/>
  <c r="J32" i="1"/>
  <c r="J51" i="1"/>
  <c r="J89" i="1"/>
  <c r="J65" i="1"/>
  <c r="J41" i="1"/>
  <c r="J11" i="1"/>
  <c r="J113" i="1"/>
  <c r="J114" i="1"/>
  <c r="J33" i="1"/>
  <c r="J9" i="1"/>
  <c r="J20" i="1"/>
  <c r="J115" i="1"/>
  <c r="J116" i="1"/>
  <c r="J5" i="1"/>
  <c r="J117" i="1"/>
  <c r="J19" i="1"/>
  <c r="J15" i="1"/>
  <c r="J73" i="1"/>
  <c r="J118" i="1"/>
  <c r="J119" i="1"/>
  <c r="J120" i="1"/>
  <c r="J90" i="1"/>
  <c r="J38" i="1"/>
  <c r="J121" i="1"/>
  <c r="J122" i="1"/>
  <c r="J91" i="1"/>
  <c r="J79" i="1"/>
  <c r="J57" i="1"/>
  <c r="J123" i="1"/>
  <c r="J124" i="1"/>
  <c r="J28" i="1"/>
  <c r="J72" i="1"/>
  <c r="J104" i="1"/>
  <c r="J60" i="1"/>
  <c r="J126" i="1"/>
  <c r="J128" i="1"/>
  <c r="J131" i="1"/>
  <c r="J3" i="1"/>
  <c r="J133" i="1"/>
  <c r="J74" i="1"/>
  <c r="J137" i="1"/>
  <c r="J138" i="1"/>
  <c r="J139" i="1"/>
  <c r="J140" i="1"/>
  <c r="J31" i="1"/>
  <c r="J49" i="1"/>
  <c r="J7" i="1"/>
  <c r="J40" i="1"/>
  <c r="J125" i="1"/>
  <c r="J69" i="1"/>
  <c r="J130" i="1"/>
  <c r="J93" i="1"/>
  <c r="J71" i="1"/>
  <c r="J134" i="1"/>
  <c r="J56" i="1"/>
  <c r="J127" i="1"/>
  <c r="J92" i="1"/>
  <c r="J35" i="1"/>
  <c r="J4" i="1"/>
  <c r="J94" i="1"/>
  <c r="J129" i="1"/>
  <c r="J45" i="1"/>
  <c r="J149" i="1"/>
  <c r="J154" i="1"/>
  <c r="J63" i="1"/>
  <c r="J53" i="1"/>
  <c r="J145" i="1"/>
  <c r="J16" i="1"/>
  <c r="J153" i="1"/>
  <c r="J76" i="1"/>
  <c r="J58" i="1"/>
  <c r="J143" i="1"/>
  <c r="J148" i="1"/>
  <c r="J152" i="1"/>
  <c r="J144" i="1"/>
  <c r="J13" i="1"/>
  <c r="J44" i="1"/>
  <c r="J34" i="1"/>
  <c r="J135" i="1"/>
  <c r="J43" i="1"/>
  <c r="J29" i="1"/>
  <c r="J147" i="1"/>
  <c r="J151" i="1"/>
  <c r="J132" i="1"/>
  <c r="J142" i="1"/>
  <c r="J24" i="1"/>
  <c r="J146" i="1"/>
  <c r="J36" i="1"/>
  <c r="J37" i="1"/>
  <c r="J150" i="1"/>
  <c r="J156" i="1"/>
  <c r="J157" i="1"/>
  <c r="J8" i="1"/>
  <c r="J158" i="1"/>
  <c r="J159" i="1"/>
  <c r="J27" i="1"/>
  <c r="J160" i="1"/>
  <c r="J161" i="1"/>
  <c r="J162" i="1"/>
  <c r="J163" i="1"/>
  <c r="J97" i="1"/>
  <c r="J164" i="1"/>
  <c r="J64" i="1"/>
  <c r="J165" i="1"/>
  <c r="J23" i="1"/>
  <c r="J166" i="1"/>
  <c r="J17" i="1"/>
  <c r="J167" i="1"/>
  <c r="J81" i="1"/>
  <c r="J98" i="1"/>
  <c r="J67" i="1"/>
  <c r="J66" i="1"/>
  <c r="J99" i="1"/>
  <c r="J168" i="1"/>
  <c r="J25" i="1"/>
  <c r="J21" i="1"/>
  <c r="J48" i="1"/>
  <c r="J102" i="1"/>
  <c r="J78" i="1"/>
  <c r="J82" i="1"/>
  <c r="J42" i="1"/>
  <c r="J14" i="1"/>
  <c r="J75" i="1"/>
  <c r="J10" i="1"/>
  <c r="M9" i="6"/>
  <c r="G109" i="1"/>
  <c r="G46" i="1"/>
  <c r="G39" i="1"/>
  <c r="G86" i="1"/>
  <c r="G110" i="1"/>
  <c r="G111" i="1"/>
  <c r="G112" i="1"/>
  <c r="G51" i="1"/>
  <c r="G65" i="1"/>
  <c r="G11" i="1"/>
  <c r="G114" i="1"/>
  <c r="G9" i="1"/>
  <c r="G115" i="1"/>
  <c r="G5" i="1"/>
  <c r="G19" i="1"/>
  <c r="G73" i="1"/>
  <c r="G119" i="1"/>
  <c r="G90" i="1"/>
  <c r="G121" i="1"/>
  <c r="G91" i="1"/>
  <c r="G57" i="1"/>
  <c r="G136" i="1"/>
  <c r="G105" i="1"/>
  <c r="G52" i="1"/>
  <c r="G125" i="1"/>
  <c r="G69" i="1"/>
  <c r="G130" i="1"/>
  <c r="G93" i="1"/>
  <c r="G34" i="1"/>
  <c r="G135" i="1"/>
  <c r="G124" i="1"/>
  <c r="G84" i="1"/>
  <c r="G107" i="1"/>
  <c r="G56" i="1"/>
  <c r="G127" i="1"/>
  <c r="G92" i="1"/>
  <c r="G35" i="1"/>
  <c r="G55" i="1"/>
  <c r="G12" i="1"/>
  <c r="G87" i="1"/>
  <c r="G88" i="1"/>
  <c r="G101" i="1"/>
  <c r="G32" i="1"/>
  <c r="G89" i="1"/>
  <c r="G41" i="1"/>
  <c r="G113" i="1"/>
  <c r="G33" i="1"/>
  <c r="G20" i="1"/>
  <c r="G116" i="1"/>
  <c r="G117" i="1"/>
  <c r="G15" i="1"/>
  <c r="G118" i="1"/>
  <c r="G120" i="1"/>
  <c r="G38" i="1"/>
  <c r="G122" i="1"/>
  <c r="G79" i="1"/>
  <c r="G72" i="1"/>
  <c r="G50" i="1"/>
  <c r="G123" i="1"/>
  <c r="G77" i="1"/>
  <c r="G59" i="1"/>
  <c r="G129" i="1"/>
  <c r="G76" i="1"/>
  <c r="G132" i="1"/>
  <c r="G58" i="1"/>
  <c r="G104" i="1"/>
  <c r="G85" i="1"/>
  <c r="G6" i="1"/>
  <c r="G4" i="1"/>
  <c r="G143" i="1"/>
  <c r="G148" i="1"/>
  <c r="G152" i="1"/>
  <c r="G138" i="1"/>
  <c r="G140" i="1"/>
  <c r="G144" i="1"/>
  <c r="G13" i="1"/>
  <c r="G44" i="1"/>
  <c r="G3" i="1"/>
  <c r="G74" i="1"/>
  <c r="G49" i="1"/>
  <c r="G43" i="1"/>
  <c r="G29" i="1"/>
  <c r="G147" i="1"/>
  <c r="G151" i="1"/>
  <c r="G142" i="1"/>
  <c r="G24" i="1"/>
  <c r="G146" i="1"/>
  <c r="G36" i="1"/>
  <c r="G157" i="1"/>
  <c r="G8" i="1"/>
  <c r="G158" i="1"/>
  <c r="G159" i="1"/>
  <c r="G27" i="1"/>
  <c r="G160" i="1"/>
  <c r="G161" i="1"/>
  <c r="G162" i="1"/>
  <c r="G163" i="1"/>
  <c r="G97" i="1"/>
  <c r="G164" i="1"/>
  <c r="G64" i="1"/>
  <c r="G165" i="1"/>
  <c r="G23" i="1"/>
  <c r="G166" i="1"/>
  <c r="G17" i="1"/>
  <c r="G167" i="1"/>
  <c r="G81" i="1"/>
  <c r="G98" i="1"/>
  <c r="G67" i="1"/>
  <c r="G66" i="1"/>
  <c r="G99" i="1"/>
  <c r="G168" i="1"/>
  <c r="G25" i="1"/>
  <c r="G21" i="1"/>
  <c r="G48" i="1"/>
  <c r="G102" i="1"/>
  <c r="G78" i="1"/>
  <c r="G82" i="1"/>
  <c r="G42" i="1"/>
  <c r="G126" i="1"/>
  <c r="G94" i="1"/>
  <c r="G37" i="1"/>
  <c r="G150" i="1"/>
  <c r="G156" i="1"/>
  <c r="G83" i="1"/>
  <c r="G60" i="1"/>
  <c r="G128" i="1"/>
  <c r="G137" i="1"/>
  <c r="G139" i="1"/>
  <c r="G141" i="1"/>
  <c r="G95" i="1"/>
  <c r="G96" i="1"/>
  <c r="G61" i="1"/>
  <c r="G155" i="1"/>
  <c r="G131" i="1"/>
  <c r="G133" i="1"/>
  <c r="G31" i="1"/>
  <c r="G7" i="1"/>
  <c r="G45" i="1"/>
  <c r="G149" i="1"/>
  <c r="G154" i="1"/>
  <c r="M4" i="8"/>
  <c r="I28" i="1"/>
  <c r="I72" i="1"/>
  <c r="I104" i="1"/>
  <c r="I71" i="1"/>
  <c r="I40" i="1"/>
  <c r="I83" i="1"/>
  <c r="I60" i="1"/>
  <c r="I126" i="1"/>
  <c r="I128" i="1"/>
  <c r="I131" i="1"/>
  <c r="I3" i="1"/>
  <c r="I133" i="1"/>
  <c r="I74" i="1"/>
  <c r="I137" i="1"/>
  <c r="I138" i="1"/>
  <c r="I139" i="1"/>
  <c r="I140" i="1"/>
  <c r="I31" i="1"/>
  <c r="I49" i="1"/>
  <c r="I7" i="1"/>
  <c r="I43" i="1"/>
  <c r="I63" i="1"/>
  <c r="I141" i="1"/>
  <c r="I142" i="1"/>
  <c r="I29" i="1"/>
  <c r="I143" i="1"/>
  <c r="I53" i="1"/>
  <c r="I95" i="1"/>
  <c r="I24" i="1"/>
  <c r="I144" i="1"/>
  <c r="I145" i="1"/>
  <c r="I45" i="1"/>
  <c r="I96" i="1"/>
  <c r="I37" i="1"/>
  <c r="I146" i="1"/>
  <c r="I147" i="1"/>
  <c r="I13" i="1"/>
  <c r="I148" i="1"/>
  <c r="I16" i="1"/>
  <c r="I149" i="1"/>
  <c r="I61" i="1"/>
  <c r="I150" i="1"/>
  <c r="I36" i="1"/>
  <c r="I151" i="1"/>
  <c r="I44" i="1"/>
  <c r="I152" i="1"/>
  <c r="I153" i="1"/>
  <c r="I154" i="1"/>
  <c r="I155" i="1"/>
  <c r="I156" i="1"/>
  <c r="I106" i="1"/>
  <c r="I109" i="1"/>
  <c r="I46" i="1"/>
  <c r="I39" i="1"/>
  <c r="I86" i="1"/>
  <c r="I110" i="1"/>
  <c r="I111" i="1"/>
  <c r="I112" i="1"/>
  <c r="I51" i="1"/>
  <c r="I65" i="1"/>
  <c r="I11" i="1"/>
  <c r="I114" i="1"/>
  <c r="I9" i="1"/>
  <c r="I115" i="1"/>
  <c r="I5" i="1"/>
  <c r="I19" i="1"/>
  <c r="I73" i="1"/>
  <c r="I119" i="1"/>
  <c r="I90" i="1"/>
  <c r="I121" i="1"/>
  <c r="I91" i="1"/>
  <c r="I57" i="1"/>
  <c r="I136" i="1"/>
  <c r="I105" i="1"/>
  <c r="I52" i="1"/>
  <c r="I125" i="1"/>
  <c r="I124" i="1"/>
  <c r="I84" i="1"/>
  <c r="I107" i="1"/>
  <c r="I56" i="1"/>
  <c r="I127" i="1"/>
  <c r="I92" i="1"/>
  <c r="I35" i="1"/>
  <c r="I4" i="1"/>
  <c r="I94" i="1"/>
  <c r="I108" i="1"/>
  <c r="I30" i="1"/>
  <c r="I55" i="1"/>
  <c r="I12" i="1"/>
  <c r="I87" i="1"/>
  <c r="I88" i="1"/>
  <c r="I101" i="1"/>
  <c r="I32" i="1"/>
  <c r="I89" i="1"/>
  <c r="I41" i="1"/>
  <c r="I113" i="1"/>
  <c r="I33" i="1"/>
  <c r="I20" i="1"/>
  <c r="I116" i="1"/>
  <c r="I117" i="1"/>
  <c r="I15" i="1"/>
  <c r="I118" i="1"/>
  <c r="I120" i="1"/>
  <c r="I38" i="1"/>
  <c r="I122" i="1"/>
  <c r="I79" i="1"/>
  <c r="I50" i="1"/>
  <c r="I134" i="1"/>
  <c r="I123" i="1"/>
  <c r="I76" i="1"/>
  <c r="I58" i="1"/>
  <c r="I6" i="1"/>
  <c r="I69" i="1"/>
  <c r="I34" i="1"/>
  <c r="I135" i="1"/>
  <c r="I130" i="1"/>
  <c r="I132" i="1"/>
  <c r="I157" i="1"/>
  <c r="I8" i="1"/>
  <c r="I158" i="1"/>
  <c r="I159" i="1"/>
  <c r="I27" i="1"/>
  <c r="I160" i="1"/>
  <c r="I161" i="1"/>
  <c r="I162" i="1"/>
  <c r="I163" i="1"/>
  <c r="I97" i="1"/>
  <c r="I164" i="1"/>
  <c r="I64" i="1"/>
  <c r="I165" i="1"/>
  <c r="I23" i="1"/>
  <c r="I166" i="1"/>
  <c r="I17" i="1"/>
  <c r="I77" i="1"/>
  <c r="I59" i="1"/>
  <c r="H103" i="1"/>
  <c r="G100" i="1"/>
  <c r="G54" i="1"/>
  <c r="G22" i="1"/>
  <c r="G177" i="1"/>
  <c r="G176" i="1"/>
  <c r="G175" i="1"/>
  <c r="E174" i="1"/>
  <c r="D18" i="1"/>
  <c r="J70" i="1"/>
  <c r="I173" i="1"/>
  <c r="H172" i="1"/>
  <c r="G47" i="1"/>
  <c r="E68" i="1"/>
  <c r="D26" i="1"/>
  <c r="J169" i="1"/>
  <c r="H10" i="1"/>
  <c r="E75" i="1"/>
  <c r="E82" i="1"/>
  <c r="I102" i="1"/>
  <c r="D48" i="1"/>
  <c r="H25" i="1"/>
  <c r="I99" i="1"/>
  <c r="I67" i="1"/>
  <c r="I81" i="1"/>
  <c r="J155" i="1"/>
  <c r="G63" i="1"/>
  <c r="J136" i="1"/>
  <c r="M21" i="4"/>
  <c r="E83" i="1"/>
  <c r="E28" i="1"/>
  <c r="E40" i="1"/>
  <c r="E72" i="1"/>
  <c r="E105" i="1"/>
  <c r="E52" i="1"/>
  <c r="E125" i="1"/>
  <c r="E69" i="1"/>
  <c r="E130" i="1"/>
  <c r="E93" i="1"/>
  <c r="E34" i="1"/>
  <c r="E134" i="1"/>
  <c r="E124" i="1"/>
  <c r="E84" i="1"/>
  <c r="E107" i="1"/>
  <c r="E56" i="1"/>
  <c r="E71" i="1"/>
  <c r="E108" i="1"/>
  <c r="E30" i="1"/>
  <c r="E55" i="1"/>
  <c r="E12" i="1"/>
  <c r="E87" i="1"/>
  <c r="E88" i="1"/>
  <c r="E101" i="1"/>
  <c r="E89" i="1"/>
  <c r="E41" i="1"/>
  <c r="E113" i="1"/>
  <c r="E33" i="1"/>
  <c r="E20" i="1"/>
  <c r="E116" i="1"/>
  <c r="E117" i="1"/>
  <c r="E15" i="1"/>
  <c r="E118" i="1"/>
  <c r="E120" i="1"/>
  <c r="E38" i="1"/>
  <c r="E122" i="1"/>
  <c r="E79" i="1"/>
  <c r="E123" i="1"/>
  <c r="E77" i="1"/>
  <c r="E59" i="1"/>
  <c r="E129" i="1"/>
  <c r="E76" i="1"/>
  <c r="E132" i="1"/>
  <c r="E58" i="1"/>
  <c r="E137" i="1"/>
  <c r="E138" i="1"/>
  <c r="E139" i="1"/>
  <c r="E140" i="1"/>
  <c r="E49" i="1"/>
  <c r="E7" i="1"/>
  <c r="E43" i="1"/>
  <c r="E63" i="1"/>
  <c r="E141" i="1"/>
  <c r="E142" i="1"/>
  <c r="E143" i="1"/>
  <c r="E95" i="1"/>
  <c r="E24" i="1"/>
  <c r="E144" i="1"/>
  <c r="E145" i="1"/>
  <c r="E104" i="1"/>
  <c r="E85" i="1"/>
  <c r="E6" i="1"/>
  <c r="E74" i="1"/>
  <c r="E127" i="1"/>
  <c r="E147" i="1"/>
  <c r="E151" i="1"/>
  <c r="E39" i="1"/>
  <c r="E51" i="1"/>
  <c r="E73" i="1"/>
  <c r="E92" i="1"/>
  <c r="E3" i="1"/>
  <c r="E146" i="1"/>
  <c r="E36" i="1"/>
  <c r="E157" i="1"/>
  <c r="E158" i="1"/>
  <c r="E159" i="1"/>
  <c r="E27" i="1"/>
  <c r="E106" i="1"/>
  <c r="E86" i="1"/>
  <c r="E119" i="1"/>
  <c r="E135" i="1"/>
  <c r="E37" i="1"/>
  <c r="E150" i="1"/>
  <c r="E156" i="1"/>
  <c r="E110" i="1"/>
  <c r="E65" i="1"/>
  <c r="E90" i="1"/>
  <c r="E126" i="1"/>
  <c r="E94" i="1"/>
  <c r="E96" i="1"/>
  <c r="E61" i="1"/>
  <c r="E155" i="1"/>
  <c r="E109" i="1"/>
  <c r="E111" i="1"/>
  <c r="E115" i="1"/>
  <c r="E121" i="1"/>
  <c r="E60" i="1"/>
  <c r="E128" i="1"/>
  <c r="E35" i="1"/>
  <c r="E149" i="1"/>
  <c r="E154" i="1"/>
  <c r="E112" i="1"/>
  <c r="E131" i="1"/>
  <c r="E133" i="1"/>
  <c r="E136" i="1"/>
  <c r="E16" i="1"/>
  <c r="E153" i="1"/>
  <c r="E91" i="1"/>
  <c r="E148" i="1"/>
  <c r="E152" i="1"/>
  <c r="F100" i="1"/>
  <c r="E175" i="1"/>
  <c r="H173" i="1"/>
  <c r="G172" i="1"/>
  <c r="J170" i="1"/>
  <c r="D75" i="1"/>
  <c r="I42" i="1"/>
  <c r="H102" i="1"/>
  <c r="E25" i="1"/>
  <c r="E99" i="1"/>
  <c r="E81" i="1"/>
  <c r="D17" i="1"/>
  <c r="E165" i="1"/>
  <c r="E163" i="1"/>
  <c r="H154" i="1"/>
  <c r="J61" i="1"/>
  <c r="D147" i="1"/>
  <c r="J95" i="1"/>
  <c r="G134" i="1"/>
  <c r="I85" i="1"/>
  <c r="D174" i="1"/>
  <c r="J80" i="1"/>
  <c r="I70" i="1"/>
  <c r="E47" i="1"/>
  <c r="I169" i="1"/>
  <c r="G10" i="1"/>
  <c r="D82" i="1"/>
  <c r="J103" i="1"/>
  <c r="E100" i="1"/>
  <c r="E54" i="1"/>
  <c r="E22" i="1"/>
  <c r="E177" i="1"/>
  <c r="E176" i="1"/>
  <c r="D175" i="1"/>
  <c r="J62" i="1"/>
  <c r="I80" i="1"/>
  <c r="H70" i="1"/>
  <c r="G173" i="1"/>
  <c r="E172" i="1"/>
  <c r="J171" i="1"/>
  <c r="I170" i="1"/>
  <c r="H169" i="1"/>
  <c r="E10" i="1"/>
  <c r="H42" i="1"/>
  <c r="E102" i="1"/>
  <c r="I21" i="1"/>
  <c r="D99" i="1"/>
  <c r="D67" i="1"/>
  <c r="D81" i="1"/>
  <c r="G153" i="1"/>
  <c r="G53" i="1"/>
  <c r="H7" i="1"/>
  <c r="D57" i="1"/>
  <c r="F54" i="1"/>
  <c r="F176" i="1"/>
  <c r="D100" i="1"/>
  <c r="D54" i="1"/>
  <c r="D22" i="1"/>
  <c r="D177" i="1"/>
  <c r="D176" i="1"/>
  <c r="J18" i="1"/>
  <c r="I62" i="1"/>
  <c r="H80" i="1"/>
  <c r="G70" i="1"/>
  <c r="E173" i="1"/>
  <c r="D172" i="1"/>
  <c r="J26" i="1"/>
  <c r="I171" i="1"/>
  <c r="H170" i="1"/>
  <c r="G169" i="1"/>
  <c r="D10" i="1"/>
  <c r="I14" i="1"/>
  <c r="E42" i="1"/>
  <c r="I78" i="1"/>
  <c r="H21" i="1"/>
  <c r="E166" i="1"/>
  <c r="E64" i="1"/>
  <c r="E162" i="1"/>
  <c r="H149" i="1"/>
  <c r="J96" i="1"/>
  <c r="I129" i="1"/>
  <c r="E114" i="1"/>
  <c r="M3" i="5"/>
  <c r="F71" i="1"/>
  <c r="F40" i="1"/>
  <c r="F84" i="1"/>
  <c r="F85" i="1"/>
  <c r="F105" i="1"/>
  <c r="F50" i="1"/>
  <c r="F106" i="1"/>
  <c r="F107" i="1"/>
  <c r="F6" i="1"/>
  <c r="F52" i="1"/>
  <c r="F108" i="1"/>
  <c r="F109" i="1"/>
  <c r="F30" i="1"/>
  <c r="F46" i="1"/>
  <c r="F55" i="1"/>
  <c r="F39" i="1"/>
  <c r="F12" i="1"/>
  <c r="F86" i="1"/>
  <c r="F87" i="1"/>
  <c r="F110" i="1"/>
  <c r="F88" i="1"/>
  <c r="F111" i="1"/>
  <c r="F101" i="1"/>
  <c r="F112" i="1"/>
  <c r="F32" i="1"/>
  <c r="F51" i="1"/>
  <c r="F89" i="1"/>
  <c r="F65" i="1"/>
  <c r="F41" i="1"/>
  <c r="F11" i="1"/>
  <c r="F113" i="1"/>
  <c r="F114" i="1"/>
  <c r="F33" i="1"/>
  <c r="F9" i="1"/>
  <c r="F20" i="1"/>
  <c r="F115" i="1"/>
  <c r="F116" i="1"/>
  <c r="F5" i="1"/>
  <c r="F117" i="1"/>
  <c r="F19" i="1"/>
  <c r="F15" i="1"/>
  <c r="F73" i="1"/>
  <c r="F118" i="1"/>
  <c r="F119" i="1"/>
  <c r="F120" i="1"/>
  <c r="F90" i="1"/>
  <c r="F38" i="1"/>
  <c r="F121" i="1"/>
  <c r="F122" i="1"/>
  <c r="F91" i="1"/>
  <c r="F79" i="1"/>
  <c r="F57" i="1"/>
  <c r="F123" i="1"/>
  <c r="F124" i="1"/>
  <c r="F60" i="1"/>
  <c r="F77" i="1"/>
  <c r="F56" i="1"/>
  <c r="F125" i="1"/>
  <c r="F126" i="1"/>
  <c r="F59" i="1"/>
  <c r="F127" i="1"/>
  <c r="F69" i="1"/>
  <c r="F128" i="1"/>
  <c r="F129" i="1"/>
  <c r="F92" i="1"/>
  <c r="F130" i="1"/>
  <c r="F131" i="1"/>
  <c r="F76" i="1"/>
  <c r="F35" i="1"/>
  <c r="F93" i="1"/>
  <c r="F3" i="1"/>
  <c r="F132" i="1"/>
  <c r="F4" i="1"/>
  <c r="F34" i="1"/>
  <c r="F133" i="1"/>
  <c r="F58" i="1"/>
  <c r="F94" i="1"/>
  <c r="F104" i="1"/>
  <c r="F28" i="1"/>
  <c r="F135" i="1"/>
  <c r="F134" i="1"/>
  <c r="F137" i="1"/>
  <c r="F138" i="1"/>
  <c r="F139" i="1"/>
  <c r="F140" i="1"/>
  <c r="F31" i="1"/>
  <c r="F49" i="1"/>
  <c r="F7" i="1"/>
  <c r="F43" i="1"/>
  <c r="F63" i="1"/>
  <c r="F144" i="1"/>
  <c r="F13" i="1"/>
  <c r="F44" i="1"/>
  <c r="F74" i="1"/>
  <c r="F29" i="1"/>
  <c r="F147" i="1"/>
  <c r="F151" i="1"/>
  <c r="F142" i="1"/>
  <c r="F24" i="1"/>
  <c r="F146" i="1"/>
  <c r="F36" i="1"/>
  <c r="F157" i="1"/>
  <c r="F8" i="1"/>
  <c r="F158" i="1"/>
  <c r="F159" i="1"/>
  <c r="F27" i="1"/>
  <c r="F160" i="1"/>
  <c r="F161" i="1"/>
  <c r="F162" i="1"/>
  <c r="F163" i="1"/>
  <c r="F97" i="1"/>
  <c r="F164" i="1"/>
  <c r="F64" i="1"/>
  <c r="F165" i="1"/>
  <c r="F23" i="1"/>
  <c r="F166" i="1"/>
  <c r="F17" i="1"/>
  <c r="F167" i="1"/>
  <c r="F81" i="1"/>
  <c r="F98" i="1"/>
  <c r="F67" i="1"/>
  <c r="F66" i="1"/>
  <c r="F99" i="1"/>
  <c r="F168" i="1"/>
  <c r="F25" i="1"/>
  <c r="F21" i="1"/>
  <c r="F48" i="1"/>
  <c r="F102" i="1"/>
  <c r="F78" i="1"/>
  <c r="F82" i="1"/>
  <c r="F42" i="1"/>
  <c r="F14" i="1"/>
  <c r="F75" i="1"/>
  <c r="F10" i="1"/>
  <c r="F169" i="1"/>
  <c r="F170" i="1"/>
  <c r="F171" i="1"/>
  <c r="F26" i="1"/>
  <c r="F68" i="1"/>
  <c r="F47" i="1"/>
  <c r="F172" i="1"/>
  <c r="F173" i="1"/>
  <c r="F70" i="1"/>
  <c r="F80" i="1"/>
  <c r="F62" i="1"/>
  <c r="F18" i="1"/>
  <c r="F174" i="1"/>
  <c r="F175" i="1"/>
  <c r="F37" i="1"/>
  <c r="F150" i="1"/>
  <c r="F156" i="1"/>
  <c r="F141" i="1"/>
  <c r="F95" i="1"/>
  <c r="F96" i="1"/>
  <c r="F61" i="1"/>
  <c r="F155" i="1"/>
  <c r="F45" i="1"/>
  <c r="F149" i="1"/>
  <c r="F154" i="1"/>
  <c r="F136" i="1"/>
  <c r="F53" i="1"/>
  <c r="F145" i="1"/>
  <c r="F16" i="1"/>
  <c r="F153" i="1"/>
  <c r="M67" i="3"/>
  <c r="D52" i="1"/>
  <c r="D108" i="1"/>
  <c r="D124" i="1"/>
  <c r="D127" i="1"/>
  <c r="D92" i="1"/>
  <c r="D94" i="1"/>
  <c r="D55" i="1"/>
  <c r="D12" i="1"/>
  <c r="D87" i="1"/>
  <c r="D88" i="1"/>
  <c r="D101" i="1"/>
  <c r="D89" i="1"/>
  <c r="D113" i="1"/>
  <c r="D116" i="1"/>
  <c r="D117" i="1"/>
  <c r="D118" i="1"/>
  <c r="D120" i="1"/>
  <c r="D38" i="1"/>
  <c r="D122" i="1"/>
  <c r="D79" i="1"/>
  <c r="D123" i="1"/>
  <c r="D77" i="1"/>
  <c r="D59" i="1"/>
  <c r="D129" i="1"/>
  <c r="D132" i="1"/>
  <c r="D74" i="1"/>
  <c r="D126" i="1"/>
  <c r="D128" i="1"/>
  <c r="D131" i="1"/>
  <c r="D133" i="1"/>
  <c r="D136" i="1"/>
  <c r="D109" i="1"/>
  <c r="D86" i="1"/>
  <c r="D110" i="1"/>
  <c r="D111" i="1"/>
  <c r="D112" i="1"/>
  <c r="D114" i="1"/>
  <c r="D115" i="1"/>
  <c r="D5" i="1"/>
  <c r="D73" i="1"/>
  <c r="D119" i="1"/>
  <c r="D90" i="1"/>
  <c r="D121" i="1"/>
  <c r="D58" i="1"/>
  <c r="D138" i="1"/>
  <c r="D140" i="1"/>
  <c r="D146" i="1"/>
  <c r="D157" i="1"/>
  <c r="D158" i="1"/>
  <c r="D159" i="1"/>
  <c r="D27" i="1"/>
  <c r="D160" i="1"/>
  <c r="D161" i="1"/>
  <c r="D162" i="1"/>
  <c r="D163" i="1"/>
  <c r="D97" i="1"/>
  <c r="D164" i="1"/>
  <c r="D64" i="1"/>
  <c r="D165" i="1"/>
  <c r="D135" i="1"/>
  <c r="D49" i="1"/>
  <c r="D142" i="1"/>
  <c r="D37" i="1"/>
  <c r="D150" i="1"/>
  <c r="D156" i="1"/>
  <c r="D125" i="1"/>
  <c r="D96" i="1"/>
  <c r="D155" i="1"/>
  <c r="D130" i="1"/>
  <c r="D141" i="1"/>
  <c r="D95" i="1"/>
  <c r="D45" i="1"/>
  <c r="D149" i="1"/>
  <c r="D154" i="1"/>
  <c r="D137" i="1"/>
  <c r="D139" i="1"/>
  <c r="D31" i="1"/>
  <c r="D53" i="1"/>
  <c r="D153" i="1"/>
  <c r="D91" i="1"/>
  <c r="D145" i="1"/>
  <c r="D148" i="1"/>
  <c r="D152" i="1"/>
  <c r="D93" i="1"/>
  <c r="D134" i="1"/>
  <c r="D63" i="1"/>
  <c r="D143" i="1"/>
  <c r="D103" i="1"/>
  <c r="J174" i="1"/>
  <c r="I18" i="1"/>
  <c r="H62" i="1"/>
  <c r="G80" i="1"/>
  <c r="E70" i="1"/>
  <c r="D173" i="1"/>
  <c r="J68" i="1"/>
  <c r="I26" i="1"/>
  <c r="H171" i="1"/>
  <c r="G170" i="1"/>
  <c r="E169" i="1"/>
  <c r="H14" i="1"/>
  <c r="H78" i="1"/>
  <c r="E21" i="1"/>
  <c r="I168" i="1"/>
  <c r="I66" i="1"/>
  <c r="I98" i="1"/>
  <c r="I167" i="1"/>
  <c r="D166" i="1"/>
  <c r="G16" i="1"/>
  <c r="H45" i="1"/>
  <c r="F143" i="1"/>
  <c r="H31" i="1"/>
  <c r="E4" i="1"/>
  <c r="E19" i="1"/>
  <c r="E46" i="1"/>
  <c r="J100" i="1"/>
  <c r="J22" i="1"/>
  <c r="J176" i="1"/>
  <c r="H18" i="1"/>
  <c r="I68" i="1"/>
  <c r="G171" i="1"/>
  <c r="D169" i="1"/>
  <c r="I75" i="1"/>
  <c r="G14" i="1"/>
  <c r="E78" i="1"/>
  <c r="I48" i="1"/>
  <c r="E168" i="1"/>
  <c r="E66" i="1"/>
  <c r="E98" i="1"/>
  <c r="E167" i="1"/>
  <c r="E164" i="1"/>
  <c r="E161" i="1"/>
  <c r="J59" i="1"/>
  <c r="M9" i="10"/>
  <c r="I103" i="1"/>
  <c r="F177" i="1"/>
  <c r="E103" i="1"/>
  <c r="J54" i="1"/>
  <c r="J177" i="1"/>
  <c r="J175" i="1"/>
  <c r="I174" i="1"/>
  <c r="G62" i="1"/>
  <c r="E80" i="1"/>
  <c r="J47" i="1"/>
  <c r="H26" i="1"/>
  <c r="E170" i="1"/>
  <c r="F103" i="1"/>
  <c r="I100" i="1"/>
  <c r="I54" i="1"/>
  <c r="I22" i="1"/>
  <c r="I177" i="1"/>
  <c r="I176" i="1"/>
  <c r="I175" i="1"/>
  <c r="H174" i="1"/>
  <c r="G18" i="1"/>
  <c r="E62" i="1"/>
  <c r="D80" i="1"/>
  <c r="J172" i="1"/>
  <c r="I47" i="1"/>
  <c r="H68" i="1"/>
  <c r="G26" i="1"/>
  <c r="E171" i="1"/>
  <c r="D170" i="1"/>
  <c r="H75" i="1"/>
  <c r="E14" i="1"/>
  <c r="I82" i="1"/>
  <c r="D78" i="1"/>
  <c r="H48" i="1"/>
  <c r="D168" i="1"/>
  <c r="D66" i="1"/>
  <c r="D98" i="1"/>
  <c r="D167" i="1"/>
  <c r="E23" i="1"/>
  <c r="D151" i="1"/>
  <c r="F148" i="1"/>
  <c r="G145" i="1"/>
  <c r="D29" i="1"/>
  <c r="M2" i="7"/>
  <c r="H72" i="1"/>
  <c r="H104" i="1"/>
  <c r="H71" i="1"/>
  <c r="H83" i="1"/>
  <c r="H84" i="1"/>
  <c r="H85" i="1"/>
  <c r="H105" i="1"/>
  <c r="H50" i="1"/>
  <c r="H106" i="1"/>
  <c r="H107" i="1"/>
  <c r="H6" i="1"/>
  <c r="H52" i="1"/>
  <c r="H108" i="1"/>
  <c r="H109" i="1"/>
  <c r="H30" i="1"/>
  <c r="H46" i="1"/>
  <c r="H55" i="1"/>
  <c r="H39" i="1"/>
  <c r="H12" i="1"/>
  <c r="H86" i="1"/>
  <c r="H87" i="1"/>
  <c r="H110" i="1"/>
  <c r="H88" i="1"/>
  <c r="H111" i="1"/>
  <c r="H101" i="1"/>
  <c r="H112" i="1"/>
  <c r="H32" i="1"/>
  <c r="H51" i="1"/>
  <c r="H89" i="1"/>
  <c r="H65" i="1"/>
  <c r="H41" i="1"/>
  <c r="H11" i="1"/>
  <c r="H113" i="1"/>
  <c r="H114" i="1"/>
  <c r="H33" i="1"/>
  <c r="H9" i="1"/>
  <c r="H20" i="1"/>
  <c r="H115" i="1"/>
  <c r="H116" i="1"/>
  <c r="H5" i="1"/>
  <c r="H117" i="1"/>
  <c r="H19" i="1"/>
  <c r="H15" i="1"/>
  <c r="H73" i="1"/>
  <c r="H118" i="1"/>
  <c r="H119" i="1"/>
  <c r="H120" i="1"/>
  <c r="H90" i="1"/>
  <c r="H38" i="1"/>
  <c r="H121" i="1"/>
  <c r="H122" i="1"/>
  <c r="H91" i="1"/>
  <c r="H79" i="1"/>
  <c r="H57" i="1"/>
  <c r="H123" i="1"/>
  <c r="H124" i="1"/>
  <c r="H60" i="1"/>
  <c r="H77" i="1"/>
  <c r="H56" i="1"/>
  <c r="H125" i="1"/>
  <c r="H126" i="1"/>
  <c r="H59" i="1"/>
  <c r="H127" i="1"/>
  <c r="H69" i="1"/>
  <c r="H128" i="1"/>
  <c r="H129" i="1"/>
  <c r="H92" i="1"/>
  <c r="H130" i="1"/>
  <c r="H131" i="1"/>
  <c r="H76" i="1"/>
  <c r="H35" i="1"/>
  <c r="H93" i="1"/>
  <c r="H3" i="1"/>
  <c r="H132" i="1"/>
  <c r="H4" i="1"/>
  <c r="H34" i="1"/>
  <c r="H133" i="1"/>
  <c r="H58" i="1"/>
  <c r="H94" i="1"/>
  <c r="H134" i="1"/>
  <c r="H135" i="1"/>
  <c r="H136" i="1"/>
  <c r="H74" i="1"/>
  <c r="H40" i="1"/>
  <c r="H28" i="1"/>
  <c r="H139" i="1"/>
  <c r="H137" i="1"/>
  <c r="H53" i="1"/>
  <c r="H63" i="1"/>
  <c r="M4" i="6"/>
  <c r="G28" i="1"/>
  <c r="G30" i="1"/>
  <c r="G108" i="1"/>
  <c r="G106" i="1"/>
  <c r="D6" i="1"/>
  <c r="D107" i="1"/>
  <c r="D106" i="1"/>
  <c r="D105" i="1"/>
  <c r="D85" i="1"/>
  <c r="D40" i="1"/>
  <c r="D83" i="1"/>
  <c r="D72" i="1"/>
  <c r="D84" i="1"/>
  <c r="D28" i="1"/>
  <c r="D104" i="1"/>
  <c r="D71" i="1"/>
  <c r="G71" i="1"/>
  <c r="G40" i="1"/>
  <c r="F83" i="1"/>
  <c r="F72" i="1"/>
  <c r="C65" i="1"/>
  <c r="C174" i="1"/>
  <c r="C168" i="1"/>
  <c r="C27" i="1"/>
  <c r="C45" i="1"/>
  <c r="C76" i="1"/>
  <c r="C115" i="1"/>
  <c r="C12" i="1"/>
  <c r="C18" i="1"/>
  <c r="C99" i="1"/>
  <c r="C155" i="1"/>
  <c r="C29" i="1"/>
  <c r="C127" i="1"/>
  <c r="C41" i="1"/>
  <c r="C47" i="1"/>
  <c r="C66" i="1"/>
  <c r="C154" i="1"/>
  <c r="C142" i="1"/>
  <c r="C59" i="1"/>
  <c r="C72" i="1"/>
  <c r="C105" i="1"/>
  <c r="C30" i="1"/>
  <c r="C111" i="1"/>
  <c r="C11" i="1"/>
  <c r="C5" i="1"/>
  <c r="C90" i="1"/>
  <c r="C124" i="1"/>
  <c r="C69" i="1"/>
  <c r="C93" i="1"/>
  <c r="C134" i="1"/>
  <c r="C31" i="1"/>
  <c r="C143" i="1"/>
  <c r="C37" i="1"/>
  <c r="C150" i="1"/>
  <c r="C156" i="1"/>
  <c r="C162" i="1"/>
  <c r="C17" i="1"/>
  <c r="C25" i="1"/>
  <c r="C75" i="1"/>
  <c r="C172" i="1"/>
  <c r="C176" i="1"/>
  <c r="C83" i="1"/>
  <c r="C50" i="1"/>
  <c r="C46" i="1"/>
  <c r="C101" i="1"/>
  <c r="C113" i="1"/>
  <c r="C117" i="1"/>
  <c r="C38" i="1"/>
  <c r="C60" i="1"/>
  <c r="C128" i="1"/>
  <c r="C3" i="1"/>
  <c r="C135" i="1"/>
  <c r="C49" i="1"/>
  <c r="C53" i="1"/>
  <c r="C146" i="1"/>
  <c r="C36" i="1"/>
  <c r="C157" i="1"/>
  <c r="C163" i="1"/>
  <c r="C167" i="1"/>
  <c r="C21" i="1"/>
  <c r="C10" i="1"/>
  <c r="C173" i="1"/>
  <c r="C177" i="1"/>
  <c r="C40" i="1"/>
  <c r="C106" i="1"/>
  <c r="C55" i="1"/>
  <c r="C112" i="1"/>
  <c r="C114" i="1"/>
  <c r="C19" i="1"/>
  <c r="C121" i="1"/>
  <c r="C77" i="1"/>
  <c r="C129" i="1"/>
  <c r="C132" i="1"/>
  <c r="C136" i="1"/>
  <c r="C7" i="1"/>
  <c r="C95" i="1"/>
  <c r="C147" i="1"/>
  <c r="C151" i="1"/>
  <c r="C8" i="1"/>
  <c r="C97" i="1"/>
  <c r="C81" i="1"/>
  <c r="C48" i="1"/>
  <c r="C169" i="1"/>
  <c r="C70" i="1"/>
  <c r="C22" i="1"/>
  <c r="C71" i="1"/>
  <c r="C107" i="1"/>
  <c r="C39" i="1"/>
  <c r="C32" i="1"/>
  <c r="C33" i="1"/>
  <c r="C15" i="1"/>
  <c r="C122" i="1"/>
  <c r="C56" i="1"/>
  <c r="C92" i="1"/>
  <c r="C4" i="1"/>
  <c r="C74" i="1"/>
  <c r="C43" i="1"/>
  <c r="C24" i="1"/>
  <c r="C13" i="1"/>
  <c r="C44" i="1"/>
  <c r="C158" i="1"/>
  <c r="C164" i="1"/>
  <c r="C98" i="1"/>
  <c r="C102" i="1"/>
  <c r="C170" i="1"/>
  <c r="C80" i="1"/>
  <c r="C54" i="1"/>
  <c r="C104" i="1"/>
  <c r="C6" i="1"/>
  <c r="C86" i="1"/>
  <c r="C51" i="1"/>
  <c r="C9" i="1"/>
  <c r="C73" i="1"/>
  <c r="C91" i="1"/>
  <c r="C125" i="1"/>
  <c r="C130" i="1"/>
  <c r="C34" i="1"/>
  <c r="C137" i="1"/>
  <c r="C63" i="1"/>
  <c r="C144" i="1"/>
  <c r="C148" i="1"/>
  <c r="C152" i="1"/>
  <c r="C159" i="1"/>
  <c r="C64" i="1"/>
  <c r="C67" i="1"/>
  <c r="C78" i="1"/>
  <c r="C171" i="1"/>
  <c r="C62" i="1"/>
  <c r="C100" i="1"/>
  <c r="C28" i="1"/>
  <c r="C52" i="1"/>
  <c r="C87" i="1"/>
  <c r="C89" i="1"/>
  <c r="C20" i="1"/>
  <c r="C118" i="1"/>
  <c r="C79" i="1"/>
  <c r="C126" i="1"/>
  <c r="C131" i="1"/>
  <c r="C133" i="1"/>
  <c r="C138" i="1"/>
  <c r="C141" i="1"/>
  <c r="C145" i="1"/>
  <c r="C84" i="1"/>
  <c r="C68" i="1"/>
  <c r="C166" i="1"/>
  <c r="C153" i="1"/>
  <c r="C140" i="1"/>
  <c r="C123" i="1"/>
  <c r="C88" i="1"/>
  <c r="C26" i="1"/>
  <c r="C23" i="1"/>
  <c r="C61" i="1"/>
  <c r="C139" i="1"/>
  <c r="C57" i="1"/>
  <c r="C110" i="1"/>
  <c r="C14" i="1"/>
  <c r="C165" i="1"/>
  <c r="C149" i="1"/>
  <c r="C94" i="1"/>
  <c r="C120" i="1"/>
  <c r="C109" i="1"/>
  <c r="C103" i="1"/>
  <c r="C42" i="1"/>
  <c r="C161" i="1"/>
  <c r="C16" i="1"/>
  <c r="C58" i="1"/>
  <c r="C119" i="1"/>
  <c r="C108" i="1"/>
  <c r="C175" i="1"/>
  <c r="C82" i="1"/>
  <c r="C160" i="1"/>
  <c r="C96" i="1"/>
  <c r="C35" i="1"/>
  <c r="C116" i="1"/>
  <c r="C85" i="1"/>
  <c r="K32" i="1" l="1"/>
  <c r="K35" i="1"/>
  <c r="K42" i="1"/>
  <c r="K37" i="1"/>
  <c r="K49" i="1"/>
  <c r="K105" i="1"/>
  <c r="K57" i="1"/>
  <c r="K153" i="1"/>
  <c r="K30" i="1"/>
  <c r="K137" i="1"/>
  <c r="K140" i="1"/>
  <c r="K70" i="1"/>
  <c r="K85" i="1"/>
  <c r="K41" i="1"/>
  <c r="K147" i="1"/>
  <c r="K161" i="1"/>
  <c r="K109" i="1"/>
  <c r="K44" i="1"/>
  <c r="K13" i="1"/>
  <c r="K3" i="1"/>
  <c r="K36" i="1"/>
  <c r="K175" i="1"/>
  <c r="K71" i="1"/>
  <c r="K134" i="1"/>
  <c r="K106" i="1"/>
  <c r="K60" i="1"/>
  <c r="K117" i="1"/>
  <c r="K150" i="1"/>
  <c r="K65" i="1"/>
  <c r="K22" i="1"/>
  <c r="K82" i="1"/>
  <c r="K131" i="1"/>
  <c r="K55" i="1"/>
  <c r="K128" i="1"/>
  <c r="K90" i="1"/>
  <c r="K99" i="1"/>
  <c r="K5" i="1"/>
  <c r="K139" i="1"/>
  <c r="K144" i="1"/>
  <c r="K119" i="1"/>
  <c r="K23" i="1"/>
  <c r="K63" i="1"/>
  <c r="K120" i="1"/>
  <c r="K20" i="1"/>
  <c r="K78" i="1"/>
  <c r="K86" i="1"/>
  <c r="K164" i="1"/>
  <c r="K92" i="1"/>
  <c r="K151" i="1"/>
  <c r="K121" i="1"/>
  <c r="K53" i="1"/>
  <c r="K113" i="1"/>
  <c r="K25" i="1"/>
  <c r="K76" i="1"/>
  <c r="K43" i="1"/>
  <c r="K132" i="1"/>
  <c r="K176" i="1"/>
  <c r="K26" i="1"/>
  <c r="K89" i="1"/>
  <c r="K67" i="1"/>
  <c r="K6" i="1"/>
  <c r="K158" i="1"/>
  <c r="K56" i="1"/>
  <c r="K19" i="1"/>
  <c r="K101" i="1"/>
  <c r="K17" i="1"/>
  <c r="K127" i="1"/>
  <c r="K111" i="1"/>
  <c r="K7" i="1"/>
  <c r="K108" i="1"/>
  <c r="K116" i="1"/>
  <c r="K123" i="1"/>
  <c r="K138" i="1"/>
  <c r="K64" i="1"/>
  <c r="K104" i="1"/>
  <c r="K162" i="1"/>
  <c r="K69" i="1"/>
  <c r="K72" i="1"/>
  <c r="K29" i="1"/>
  <c r="K142" i="1"/>
  <c r="K154" i="1"/>
  <c r="K156" i="1"/>
  <c r="K163" i="1"/>
  <c r="K149" i="1"/>
  <c r="K145" i="1"/>
  <c r="K173" i="1"/>
  <c r="K21" i="1"/>
  <c r="K157" i="1"/>
  <c r="K95" i="1"/>
  <c r="K45" i="1"/>
  <c r="K170" i="1"/>
  <c r="K83" i="1"/>
  <c r="K155" i="1"/>
  <c r="K15" i="1"/>
  <c r="K50" i="1"/>
  <c r="K87" i="1"/>
  <c r="K122" i="1"/>
  <c r="K141" i="1"/>
  <c r="K94" i="1"/>
  <c r="K135" i="1"/>
  <c r="K96" i="1"/>
  <c r="K58" i="1"/>
  <c r="K133" i="1"/>
  <c r="K52" i="1"/>
  <c r="K159" i="1"/>
  <c r="K125" i="1"/>
  <c r="K54" i="1"/>
  <c r="K169" i="1"/>
  <c r="K112" i="1"/>
  <c r="K167" i="1"/>
  <c r="K124" i="1"/>
  <c r="K59" i="1"/>
  <c r="K168" i="1"/>
  <c r="K93" i="1"/>
  <c r="K80" i="1"/>
  <c r="K136" i="1"/>
  <c r="K34" i="1"/>
  <c r="K16" i="1"/>
  <c r="K28" i="1"/>
  <c r="K24" i="1"/>
  <c r="K174" i="1"/>
  <c r="K160" i="1"/>
  <c r="K165" i="1"/>
  <c r="K126" i="1"/>
  <c r="K100" i="1"/>
  <c r="K148" i="1"/>
  <c r="K73" i="1"/>
  <c r="K81" i="1"/>
  <c r="K18" i="1"/>
  <c r="K130" i="1"/>
  <c r="K114" i="1"/>
  <c r="K46" i="1"/>
  <c r="K27" i="1"/>
  <c r="K166" i="1"/>
  <c r="K91" i="1"/>
  <c r="K33" i="1"/>
  <c r="K14" i="1"/>
  <c r="K79" i="1"/>
  <c r="K62" i="1"/>
  <c r="K9" i="1"/>
  <c r="K74" i="1"/>
  <c r="K97" i="1"/>
  <c r="K40" i="1"/>
  <c r="K38" i="1"/>
  <c r="K172" i="1"/>
  <c r="K143" i="1"/>
  <c r="K11" i="1"/>
  <c r="K66" i="1"/>
  <c r="K12" i="1"/>
  <c r="K61" i="1"/>
  <c r="K152" i="1"/>
  <c r="K48" i="1"/>
  <c r="K88" i="1"/>
  <c r="K68" i="1"/>
  <c r="K102" i="1"/>
  <c r="K39" i="1"/>
  <c r="K129" i="1"/>
  <c r="K103" i="1"/>
  <c r="K110" i="1"/>
  <c r="K84" i="1"/>
  <c r="K118" i="1"/>
  <c r="K171" i="1"/>
  <c r="K51" i="1"/>
  <c r="K98" i="1"/>
  <c r="K4" i="1"/>
  <c r="K107" i="1"/>
  <c r="K8" i="1"/>
  <c r="K77" i="1"/>
  <c r="K177" i="1"/>
  <c r="K146" i="1"/>
  <c r="K75" i="1"/>
  <c r="K31" i="1"/>
  <c r="K47" i="1"/>
  <c r="K115" i="1"/>
  <c r="K10" i="1"/>
</calcChain>
</file>

<file path=xl/sharedStrings.xml><?xml version="1.0" encoding="utf-8"?>
<sst xmlns="http://schemas.openxmlformats.org/spreadsheetml/2006/main" count="3322" uniqueCount="1496">
  <si>
    <t>Pos</t>
  </si>
  <si>
    <t>No.</t>
  </si>
  <si>
    <t>Name</t>
  </si>
  <si>
    <t>Category</t>
  </si>
  <si>
    <t>Last Tm</t>
  </si>
  <si>
    <t>Laps</t>
  </si>
  <si>
    <t>Total Tm</t>
  </si>
  <si>
    <t>Diff</t>
  </si>
  <si>
    <t>Gap</t>
  </si>
  <si>
    <t>Points</t>
  </si>
  <si>
    <t>Transponder</t>
  </si>
  <si>
    <t>PDCC Member</t>
  </si>
  <si>
    <t>Classification</t>
  </si>
  <si>
    <t>Tyler LINDORFF</t>
  </si>
  <si>
    <t>Conor LEAHY</t>
  </si>
  <si>
    <t>Sebastian BARRETT</t>
  </si>
  <si>
    <t>Aron BARCLAY</t>
  </si>
  <si>
    <t>Oliver BLEDDYN</t>
  </si>
  <si>
    <t>PF-25796</t>
  </si>
  <si>
    <t>Jacob WARMAN</t>
  </si>
  <si>
    <t>Theo YATES</t>
  </si>
  <si>
    <t>Wade LONGWORTH</t>
  </si>
  <si>
    <t>Bryce LANIGAN</t>
  </si>
  <si>
    <t>Jordan DAWSON</t>
  </si>
  <si>
    <t>NX-35899</t>
  </si>
  <si>
    <t>Thomas PERRY</t>
  </si>
  <si>
    <t>Jay LINDORFF</t>
  </si>
  <si>
    <t>Dominic DA SILVA</t>
  </si>
  <si>
    <t>SF-94322</t>
  </si>
  <si>
    <t>DNF</t>
  </si>
  <si>
    <t>Bernie SWART</t>
  </si>
  <si>
    <t>RETIRED</t>
  </si>
  <si>
    <t>+1 Lap</t>
  </si>
  <si>
    <t>LP-14473</t>
  </si>
  <si>
    <t>+2 Laps</t>
  </si>
  <si>
    <t>Matthew PETERSON</t>
  </si>
  <si>
    <t>+3 Laps</t>
  </si>
  <si>
    <t>KK-97473</t>
  </si>
  <si>
    <t>Myles ALLEN</t>
  </si>
  <si>
    <t>Liam MAGOWAN</t>
  </si>
  <si>
    <t>+4 Laps</t>
  </si>
  <si>
    <t>CL-71340</t>
  </si>
  <si>
    <t>Luke COLUM</t>
  </si>
  <si>
    <t>+6 Laps</t>
  </si>
  <si>
    <t>Brian SAUNDERS</t>
  </si>
  <si>
    <t>KF-68931</t>
  </si>
  <si>
    <t>Andrew BROWN</t>
  </si>
  <si>
    <t>SF-89422</t>
  </si>
  <si>
    <t>Courtland WOOD</t>
  </si>
  <si>
    <t>Scott TAYLOR</t>
  </si>
  <si>
    <t>Adrian WOOD</t>
  </si>
  <si>
    <t>SR-48847</t>
  </si>
  <si>
    <t>Matthew CONNAN</t>
  </si>
  <si>
    <t>TZ-40607</t>
  </si>
  <si>
    <t>John BOUWKNEGT</t>
  </si>
  <si>
    <t>PZ-74475</t>
  </si>
  <si>
    <t>Kelana SALEH</t>
  </si>
  <si>
    <t>RP-92979</t>
  </si>
  <si>
    <t>Natalie BRITZ</t>
  </si>
  <si>
    <t>TF-68869</t>
  </si>
  <si>
    <t>NC-26239</t>
  </si>
  <si>
    <t>Luke SKEHAN</t>
  </si>
  <si>
    <t>Adam JONES</t>
  </si>
  <si>
    <t>Calum MILNE</t>
  </si>
  <si>
    <t>RC-42915</t>
  </si>
  <si>
    <t>Dharlia HAINES</t>
  </si>
  <si>
    <t>Zoe CLAYTON</t>
  </si>
  <si>
    <t>CW-42370</t>
  </si>
  <si>
    <t>Michael BAKER</t>
  </si>
  <si>
    <t>PT-98478</t>
  </si>
  <si>
    <t>David KENNEDY</t>
  </si>
  <si>
    <t>Noah LEVERTON</t>
  </si>
  <si>
    <t>Cooper BATES</t>
  </si>
  <si>
    <t>Timothy BOARDMAN</t>
  </si>
  <si>
    <t>Colin DAY</t>
  </si>
  <si>
    <t>Ashton SIME</t>
  </si>
  <si>
    <t>Hayden THORPE</t>
  </si>
  <si>
    <t>Ric SVANBERG</t>
  </si>
  <si>
    <t>Nick COWIE</t>
  </si>
  <si>
    <t>HK-68712</t>
  </si>
  <si>
    <t>Albert ULLBRICHT</t>
  </si>
  <si>
    <t>Roger DE PONTES</t>
  </si>
  <si>
    <t>Peter BARCLAY</t>
  </si>
  <si>
    <t>Clint HORT</t>
  </si>
  <si>
    <t>KR-29369</t>
  </si>
  <si>
    <t>Tony DA SILVA</t>
  </si>
  <si>
    <t>Andrew LINDSAY</t>
  </si>
  <si>
    <t>Jasmyn QUICK</t>
  </si>
  <si>
    <t>Heather CONNAN</t>
  </si>
  <si>
    <t>RL-76069</t>
  </si>
  <si>
    <t>Michelle BAKER</t>
  </si>
  <si>
    <t>John BYWATER</t>
  </si>
  <si>
    <t>Shannon Arnott</t>
  </si>
  <si>
    <t>Jason Bailey</t>
  </si>
  <si>
    <t>Dave Baker</t>
  </si>
  <si>
    <t>Michael Baker</t>
  </si>
  <si>
    <t>Michelle Baker</t>
  </si>
  <si>
    <t>Vanessa Baker</t>
  </si>
  <si>
    <t>Steve Ball</t>
  </si>
  <si>
    <t>Jason Barnes</t>
  </si>
  <si>
    <t>Bruce Barrington</t>
  </si>
  <si>
    <t>Richard Barville</t>
  </si>
  <si>
    <t>Nathan Beeck</t>
  </si>
  <si>
    <t>Aaron Bilbow</t>
  </si>
  <si>
    <t>Julian Bleddyn</t>
  </si>
  <si>
    <t>Oliver Bleddyn</t>
  </si>
  <si>
    <t>Timothy Boardman</t>
  </si>
  <si>
    <t>Sam Bolton</t>
  </si>
  <si>
    <t>Jo Boulton</t>
  </si>
  <si>
    <t>John Bouwknegt</t>
  </si>
  <si>
    <t>Andrew Brown</t>
  </si>
  <si>
    <t>John Buonvecchi</t>
  </si>
  <si>
    <t>Patrick Burnside</t>
  </si>
  <si>
    <t>John Bywater</t>
  </si>
  <si>
    <t>Andrew Caltabiano</t>
  </si>
  <si>
    <t>David Cashman</t>
  </si>
  <si>
    <t>Christopher Chambers</t>
  </si>
  <si>
    <t>Peter Clark</t>
  </si>
  <si>
    <t>Caroline Clark</t>
  </si>
  <si>
    <t>Leah Clark</t>
  </si>
  <si>
    <t>Ron Collings</t>
  </si>
  <si>
    <t>Luke Colum</t>
  </si>
  <si>
    <t>Heather Connan</t>
  </si>
  <si>
    <t>Lachlan Connan</t>
  </si>
  <si>
    <t>Matthew Connan</t>
  </si>
  <si>
    <t>Nicholas Connan</t>
  </si>
  <si>
    <t>Lawrence Considine</t>
  </si>
  <si>
    <t>Michelle Cornejo</t>
  </si>
  <si>
    <t>Joanne Cowburn</t>
  </si>
  <si>
    <t>Nick Cowie</t>
  </si>
  <si>
    <t>Dominic Da Silva</t>
  </si>
  <si>
    <t>Tony Da Silva</t>
  </si>
  <si>
    <t>Rob Davis</t>
  </si>
  <si>
    <t>Douglas  Dawson</t>
  </si>
  <si>
    <t>Jordan Dawson</t>
  </si>
  <si>
    <t>Peter Dawson</t>
  </si>
  <si>
    <t>Colin Day</t>
  </si>
  <si>
    <t>Roger De Pontes</t>
  </si>
  <si>
    <t>Phillip Deisel</t>
  </si>
  <si>
    <t>Matthew Demmer</t>
  </si>
  <si>
    <t>Steve Dodd</t>
  </si>
  <si>
    <t>Martin Dolinschek</t>
  </si>
  <si>
    <t>John Duncan</t>
  </si>
  <si>
    <t>Phillip Edwards</t>
  </si>
  <si>
    <t>Toni Feaver</t>
  </si>
  <si>
    <t>Stanley Fennell</t>
  </si>
  <si>
    <t>Cory Gaidzionis</t>
  </si>
  <si>
    <t>Chris Gaskell</t>
  </si>
  <si>
    <t>Justin Ghosh</t>
  </si>
  <si>
    <t>Jason Giles</t>
  </si>
  <si>
    <t>Kassandra Glorie</t>
  </si>
  <si>
    <t>Mark Glorie</t>
  </si>
  <si>
    <t>Travis Goad</t>
  </si>
  <si>
    <t>Baden Gray</t>
  </si>
  <si>
    <t>Chase Haines</t>
  </si>
  <si>
    <t>Dharlia Haines</t>
  </si>
  <si>
    <t>Fraser Hanlan</t>
  </si>
  <si>
    <t>Jason Hapeta</t>
  </si>
  <si>
    <t>Darryl Harris</t>
  </si>
  <si>
    <t>Paul Hearne</t>
  </si>
  <si>
    <t>Owen Henderson</t>
  </si>
  <si>
    <t>David Hind</t>
  </si>
  <si>
    <t>Holly Hitchcock</t>
  </si>
  <si>
    <t>Laura Hodges</t>
  </si>
  <si>
    <t>Clint Hort</t>
  </si>
  <si>
    <t>Michael Hosken</t>
  </si>
  <si>
    <t>Callum Hunter</t>
  </si>
  <si>
    <t>David Jolly</t>
  </si>
  <si>
    <t>Adam Jones</t>
  </si>
  <si>
    <t>Chaice Kelly-Wilson</t>
  </si>
  <si>
    <t>Daniel Kempson</t>
  </si>
  <si>
    <t>David Kennedy</t>
  </si>
  <si>
    <t>Jonathan King</t>
  </si>
  <si>
    <t>Mark Kingston</t>
  </si>
  <si>
    <t>Darren Kinsella</t>
  </si>
  <si>
    <t>Mary Kitchen</t>
  </si>
  <si>
    <t>Steven Knight</t>
  </si>
  <si>
    <t>Luba Kovalenko</t>
  </si>
  <si>
    <t>Zak Krikup</t>
  </si>
  <si>
    <t>Gillian La Thangue</t>
  </si>
  <si>
    <t>Malcolm La Thangue</t>
  </si>
  <si>
    <t>Conor Leahy</t>
  </si>
  <si>
    <t>Stephen Leahy</t>
  </si>
  <si>
    <t>Jay Lindorff</t>
  </si>
  <si>
    <t>Tyler Lindorff</t>
  </si>
  <si>
    <t>Andrew Lindsay</t>
  </si>
  <si>
    <t>Dylan Loader</t>
  </si>
  <si>
    <t>Mitch Loly</t>
  </si>
  <si>
    <t>Wade Longworth</t>
  </si>
  <si>
    <t>Lorraine MacLennan</t>
  </si>
  <si>
    <t>Liam Magowan</t>
  </si>
  <si>
    <t>Andrew Matthews</t>
  </si>
  <si>
    <t>Ron McArthur</t>
  </si>
  <si>
    <t>James McClements</t>
  </si>
  <si>
    <t>Meredith McClements</t>
  </si>
  <si>
    <t>Lennon McLintock</t>
  </si>
  <si>
    <t>Greg McManus</t>
  </si>
  <si>
    <t>Ben McRobb</t>
  </si>
  <si>
    <t>Justin Mianich</t>
  </si>
  <si>
    <t>Clive Mills</t>
  </si>
  <si>
    <t>Peter Mills</t>
  </si>
  <si>
    <t>Alastair Milne</t>
  </si>
  <si>
    <t>Calum Milne</t>
  </si>
  <si>
    <t>Eilidh Milne</t>
  </si>
  <si>
    <t>Jordan Minchin</t>
  </si>
  <si>
    <t>Shannon Miraglia</t>
  </si>
  <si>
    <t>John Mogg</t>
  </si>
  <si>
    <t>Michael Moohan</t>
  </si>
  <si>
    <t>Jamie Muir</t>
  </si>
  <si>
    <t>Nicola Nizzi</t>
  </si>
  <si>
    <t>Benjamin O'Connor</t>
  </si>
  <si>
    <t>Jaime Ortega</t>
  </si>
  <si>
    <t>Guy Pertwee</t>
  </si>
  <si>
    <t>Natasha Pertwee</t>
  </si>
  <si>
    <t>Richard Pertwee</t>
  </si>
  <si>
    <t>Matthew Peterson</t>
  </si>
  <si>
    <t>Luke Pledger</t>
  </si>
  <si>
    <t>Ken Portman</t>
  </si>
  <si>
    <t>Tom Power</t>
  </si>
  <si>
    <t>Paul Prottey</t>
  </si>
  <si>
    <t>Kelly Quartermaine</t>
  </si>
  <si>
    <t>Richard Quinlan</t>
  </si>
  <si>
    <t>Paul Reed</t>
  </si>
  <si>
    <t>Alastair Reid</t>
  </si>
  <si>
    <t>Steven Riley</t>
  </si>
  <si>
    <t>Breanne Rogers</t>
  </si>
  <si>
    <t>Colin Rose</t>
  </si>
  <si>
    <t>Kelana Saleh</t>
  </si>
  <si>
    <t>Brett Scgnitzerling</t>
  </si>
  <si>
    <t>Ashton Sime</t>
  </si>
  <si>
    <t>Dakota Sime</t>
  </si>
  <si>
    <t>Nikke Sime</t>
  </si>
  <si>
    <t>Shannon Sime</t>
  </si>
  <si>
    <t>Andrew Simpson</t>
  </si>
  <si>
    <t>Lionel Soh</t>
  </si>
  <si>
    <t>Nigel Stella</t>
  </si>
  <si>
    <t>John Stevens</t>
  </si>
  <si>
    <t>Zoe Stolton</t>
  </si>
  <si>
    <t>Simon Stolton</t>
  </si>
  <si>
    <t>Bernie Swart</t>
  </si>
  <si>
    <t>Nathaniel Tan</t>
  </si>
  <si>
    <t>Paul Taylor</t>
  </si>
  <si>
    <t>Scott Taylor</t>
  </si>
  <si>
    <t>Hayden Thorpe</t>
  </si>
  <si>
    <t>Kyle Tomson</t>
  </si>
  <si>
    <t>Albert Ullbricht</t>
  </si>
  <si>
    <t>Tony Van Merwyk</t>
  </si>
  <si>
    <t>Kenneth Veivers</t>
  </si>
  <si>
    <t>Gervase Vlahov</t>
  </si>
  <si>
    <t>Michael Vreeken</t>
  </si>
  <si>
    <t>Abigail Vreeken</t>
  </si>
  <si>
    <t>Nicholas Ward</t>
  </si>
  <si>
    <t>Steve Ward</t>
  </si>
  <si>
    <t>John Wheelhouse</t>
  </si>
  <si>
    <t>Dylan White</t>
  </si>
  <si>
    <t>Michael White</t>
  </si>
  <si>
    <t>Karl Wilson</t>
  </si>
  <si>
    <t>Adam Wise</t>
  </si>
  <si>
    <t>Frank Wittwer</t>
  </si>
  <si>
    <t>Edward Wojcik</t>
  </si>
  <si>
    <t xml:space="preserve">Max Wood </t>
  </si>
  <si>
    <t>Roger Woolley</t>
  </si>
  <si>
    <t>Theo Yates</t>
  </si>
  <si>
    <t>Xiao-Peng Zheng</t>
  </si>
  <si>
    <t>Cade Zulsdorf</t>
  </si>
  <si>
    <t>Race #1</t>
  </si>
  <si>
    <t>Race #2</t>
  </si>
  <si>
    <t>Race #3</t>
  </si>
  <si>
    <t>Race #4</t>
  </si>
  <si>
    <t>Race #5</t>
  </si>
  <si>
    <t>Race #6</t>
  </si>
  <si>
    <t>Race #8</t>
  </si>
  <si>
    <t>Total Points</t>
  </si>
  <si>
    <t>Grade</t>
  </si>
  <si>
    <t>Member</t>
  </si>
  <si>
    <t>Distances</t>
  </si>
  <si>
    <t>Course</t>
  </si>
  <si>
    <t>Klm's</t>
  </si>
  <si>
    <t>Serpentine</t>
  </si>
  <si>
    <t>A</t>
  </si>
  <si>
    <t>B</t>
  </si>
  <si>
    <t>C</t>
  </si>
  <si>
    <t>D</t>
  </si>
  <si>
    <t>E</t>
  </si>
  <si>
    <t>JnRs</t>
  </si>
  <si>
    <t>Dog Hill</t>
  </si>
  <si>
    <t>Casuarina</t>
  </si>
  <si>
    <t>Award Points</t>
  </si>
  <si>
    <t>No of Riders</t>
  </si>
  <si>
    <t>8+</t>
  </si>
  <si>
    <t>Place</t>
  </si>
  <si>
    <t>1st</t>
  </si>
  <si>
    <t>2nd</t>
  </si>
  <si>
    <t>3rd</t>
  </si>
  <si>
    <t>4th</t>
  </si>
  <si>
    <t>5th</t>
  </si>
  <si>
    <t>6th</t>
  </si>
  <si>
    <t>7th</t>
  </si>
  <si>
    <t>8th +</t>
  </si>
  <si>
    <t>PDCC MEMBER LIST 12-5-18</t>
  </si>
  <si>
    <t>Surname</t>
  </si>
  <si>
    <t>Forename</t>
  </si>
  <si>
    <t>Grouping</t>
  </si>
  <si>
    <t>Gender</t>
  </si>
  <si>
    <t>Licence Reference</t>
  </si>
  <si>
    <t>CA Licence Number2</t>
  </si>
  <si>
    <t>Arnott</t>
  </si>
  <si>
    <t>Shannon</t>
  </si>
  <si>
    <t>Racing</t>
  </si>
  <si>
    <t>F</t>
  </si>
  <si>
    <t>Club</t>
  </si>
  <si>
    <t>Bailey</t>
  </si>
  <si>
    <t>Jason</t>
  </si>
  <si>
    <t>M</t>
  </si>
  <si>
    <t>CA on-Line</t>
  </si>
  <si>
    <t>Race - Masters - Regional</t>
  </si>
  <si>
    <t>Baker</t>
  </si>
  <si>
    <t>Dave</t>
  </si>
  <si>
    <t>Michael</t>
  </si>
  <si>
    <t>Jnr Racing</t>
  </si>
  <si>
    <t>Race - Junior (U15/U17/U19)</t>
  </si>
  <si>
    <t>Michelle</t>
  </si>
  <si>
    <t>Vanessa</t>
  </si>
  <si>
    <t>Race - Kids (U9/U11/U13)</t>
  </si>
  <si>
    <t>Ball</t>
  </si>
  <si>
    <t>Steve</t>
  </si>
  <si>
    <t>Barnes</t>
  </si>
  <si>
    <t>Barrington</t>
  </si>
  <si>
    <t>Bruce</t>
  </si>
  <si>
    <t>Race - Masters U65</t>
  </si>
  <si>
    <t>Barville</t>
  </si>
  <si>
    <t>Richard</t>
  </si>
  <si>
    <t>Race - Masters 65+ / Para-Cycling</t>
  </si>
  <si>
    <t>Beeck</t>
  </si>
  <si>
    <t>Nathan</t>
  </si>
  <si>
    <t>Bilbow</t>
  </si>
  <si>
    <t>Aaron</t>
  </si>
  <si>
    <t>Bleddyn</t>
  </si>
  <si>
    <t>Julian</t>
  </si>
  <si>
    <t>Oliver</t>
  </si>
  <si>
    <t>Boardman</t>
  </si>
  <si>
    <t>Timothy</t>
  </si>
  <si>
    <t>Bolton</t>
  </si>
  <si>
    <t>Sam</t>
  </si>
  <si>
    <t>Boulton</t>
  </si>
  <si>
    <t>Jo</t>
  </si>
  <si>
    <t>Bouwknegt</t>
  </si>
  <si>
    <t>John</t>
  </si>
  <si>
    <t>Brown</t>
  </si>
  <si>
    <t>Andrew</t>
  </si>
  <si>
    <t>Buonvecchi</t>
  </si>
  <si>
    <t>Burnside</t>
  </si>
  <si>
    <t>Patrick</t>
  </si>
  <si>
    <t>Bywater</t>
  </si>
  <si>
    <t>Caltabiano</t>
  </si>
  <si>
    <t>Cashman</t>
  </si>
  <si>
    <t>David</t>
  </si>
  <si>
    <t>Chambers</t>
  </si>
  <si>
    <t>Christopher</t>
  </si>
  <si>
    <t>Ride</t>
  </si>
  <si>
    <t>Ride - Adult (19-64)</t>
  </si>
  <si>
    <t>Clark</t>
  </si>
  <si>
    <t>Peter</t>
  </si>
  <si>
    <t>3 Day Mship</t>
  </si>
  <si>
    <t>Caroline</t>
  </si>
  <si>
    <t>Leah</t>
  </si>
  <si>
    <t>Collings</t>
  </si>
  <si>
    <t>Ron</t>
  </si>
  <si>
    <t>Life Member</t>
  </si>
  <si>
    <t>Platinum</t>
  </si>
  <si>
    <t>Colum</t>
  </si>
  <si>
    <t>Luke</t>
  </si>
  <si>
    <t>Race - Elite and U23 - Regional</t>
  </si>
  <si>
    <t>Connan</t>
  </si>
  <si>
    <t>Heather</t>
  </si>
  <si>
    <t>Lachlan</t>
  </si>
  <si>
    <t>Matthew</t>
  </si>
  <si>
    <t>Nicholas</t>
  </si>
  <si>
    <t>Considine</t>
  </si>
  <si>
    <t>Lawrence</t>
  </si>
  <si>
    <t>Race - Elite and U23</t>
  </si>
  <si>
    <t>Cornejo</t>
  </si>
  <si>
    <t>Cowburn</t>
  </si>
  <si>
    <t>Joanne</t>
  </si>
  <si>
    <t>Cowie</t>
  </si>
  <si>
    <t>Nick</t>
  </si>
  <si>
    <t>Da Silva</t>
  </si>
  <si>
    <t>Dominic</t>
  </si>
  <si>
    <t>Tony</t>
  </si>
  <si>
    <t>Davis</t>
  </si>
  <si>
    <t>Rob</t>
  </si>
  <si>
    <t>Ride - Senior (65+)</t>
  </si>
  <si>
    <t>Dawson</t>
  </si>
  <si>
    <t xml:space="preserve">Douglas </t>
  </si>
  <si>
    <t>(blank)</t>
  </si>
  <si>
    <t>Jordan</t>
  </si>
  <si>
    <t>Official</t>
  </si>
  <si>
    <t>Non Riding Member</t>
  </si>
  <si>
    <t>Day</t>
  </si>
  <si>
    <t>Colin</t>
  </si>
  <si>
    <t>De Pontes</t>
  </si>
  <si>
    <t>Roger</t>
  </si>
  <si>
    <t>Deisel</t>
  </si>
  <si>
    <t>Phillip</t>
  </si>
  <si>
    <t>Demmer</t>
  </si>
  <si>
    <t>Dodd</t>
  </si>
  <si>
    <t>Dolinschek</t>
  </si>
  <si>
    <t>Martin</t>
  </si>
  <si>
    <t>Duncan</t>
  </si>
  <si>
    <t>Edwards</t>
  </si>
  <si>
    <t>Feaver</t>
  </si>
  <si>
    <t>Toni</t>
  </si>
  <si>
    <t>Fennell</t>
  </si>
  <si>
    <t>Stanley</t>
  </si>
  <si>
    <t>Gaidzionis</t>
  </si>
  <si>
    <t>Cory</t>
  </si>
  <si>
    <t>Gaskell</t>
  </si>
  <si>
    <t>Chris</t>
  </si>
  <si>
    <t>Ghosh</t>
  </si>
  <si>
    <t>Justin</t>
  </si>
  <si>
    <t>Giles</t>
  </si>
  <si>
    <t>Glorie</t>
  </si>
  <si>
    <t>Kassandra</t>
  </si>
  <si>
    <t>Mark</t>
  </si>
  <si>
    <t>Goad</t>
  </si>
  <si>
    <t>Travis</t>
  </si>
  <si>
    <t>Gray</t>
  </si>
  <si>
    <t>Baden</t>
  </si>
  <si>
    <t>Race - Junior (U15/U17/U19) - Regional</t>
  </si>
  <si>
    <t>Haines</t>
  </si>
  <si>
    <t>Chase</t>
  </si>
  <si>
    <t>Jnr Ride</t>
  </si>
  <si>
    <t>Ride - Kids (12 and Under)</t>
  </si>
  <si>
    <t>Ride Kids</t>
  </si>
  <si>
    <t>Dharlia</t>
  </si>
  <si>
    <t>Hanlan</t>
  </si>
  <si>
    <t>Fraser</t>
  </si>
  <si>
    <t>Hapeta</t>
  </si>
  <si>
    <t>Harris</t>
  </si>
  <si>
    <t>Darryl</t>
  </si>
  <si>
    <t>Hearne</t>
  </si>
  <si>
    <t>Paul</t>
  </si>
  <si>
    <t>Henderson</t>
  </si>
  <si>
    <t>Owen</t>
  </si>
  <si>
    <t>Hind</t>
  </si>
  <si>
    <t>Hitchcock</t>
  </si>
  <si>
    <t>Holly</t>
  </si>
  <si>
    <t>Hodges</t>
  </si>
  <si>
    <t>Laura</t>
  </si>
  <si>
    <t>Hort</t>
  </si>
  <si>
    <t>Clint</t>
  </si>
  <si>
    <t>Hosken</t>
  </si>
  <si>
    <t>Hunter</t>
  </si>
  <si>
    <t>Callum</t>
  </si>
  <si>
    <t>Jolly</t>
  </si>
  <si>
    <t xml:space="preserve">Ride Senior - (+65) </t>
  </si>
  <si>
    <t>Jones</t>
  </si>
  <si>
    <t>Adam</t>
  </si>
  <si>
    <t>Kelly-Wilson</t>
  </si>
  <si>
    <t>Chaice</t>
  </si>
  <si>
    <t>Kempson</t>
  </si>
  <si>
    <t>Daniel</t>
  </si>
  <si>
    <t>Kennedy</t>
  </si>
  <si>
    <t>King</t>
  </si>
  <si>
    <t>Jonathan</t>
  </si>
  <si>
    <t>Kingston</t>
  </si>
  <si>
    <t>Social</t>
  </si>
  <si>
    <t>Kinsella</t>
  </si>
  <si>
    <t>Darren</t>
  </si>
  <si>
    <t>Kitchen</t>
  </si>
  <si>
    <t>Mary</t>
  </si>
  <si>
    <t>Knight</t>
  </si>
  <si>
    <t>Steven</t>
  </si>
  <si>
    <t>Kovalenko</t>
  </si>
  <si>
    <t>Luba</t>
  </si>
  <si>
    <t>Krikup</t>
  </si>
  <si>
    <t>Zak</t>
  </si>
  <si>
    <t>La Thangue</t>
  </si>
  <si>
    <t>Gillian</t>
  </si>
  <si>
    <t>RSG</t>
  </si>
  <si>
    <t>Malcolm</t>
  </si>
  <si>
    <t>Leahy</t>
  </si>
  <si>
    <t>Conor</t>
  </si>
  <si>
    <t>Stephen</t>
  </si>
  <si>
    <t>Lindorff</t>
  </si>
  <si>
    <t>Jay</t>
  </si>
  <si>
    <t>Tyler</t>
  </si>
  <si>
    <t>Lindsay</t>
  </si>
  <si>
    <t>Loader</t>
  </si>
  <si>
    <t>Dylan</t>
  </si>
  <si>
    <t>Loly</t>
  </si>
  <si>
    <t>Mitch</t>
  </si>
  <si>
    <t>Longworth</t>
  </si>
  <si>
    <t>Wade</t>
  </si>
  <si>
    <t>MacLennan</t>
  </si>
  <si>
    <t>Lorraine</t>
  </si>
  <si>
    <t>Magowan</t>
  </si>
  <si>
    <t>Liam</t>
  </si>
  <si>
    <t>Matthews</t>
  </si>
  <si>
    <t xml:space="preserve">Race - </t>
  </si>
  <si>
    <t>McArthur</t>
  </si>
  <si>
    <t>McClements</t>
  </si>
  <si>
    <t>James</t>
  </si>
  <si>
    <t>Ride - 3 Month Membership</t>
  </si>
  <si>
    <t>Meredith</t>
  </si>
  <si>
    <t>McLintock</t>
  </si>
  <si>
    <t>Lennon</t>
  </si>
  <si>
    <t>McManus</t>
  </si>
  <si>
    <t>Greg</t>
  </si>
  <si>
    <t>McRobb</t>
  </si>
  <si>
    <t>Ben</t>
  </si>
  <si>
    <t>Mianich</t>
  </si>
  <si>
    <t>Ride - Adult (19 - 64)</t>
  </si>
  <si>
    <t>Mills</t>
  </si>
  <si>
    <t>Clive</t>
  </si>
  <si>
    <t>Milne</t>
  </si>
  <si>
    <t>Alastair</t>
  </si>
  <si>
    <t>Calum</t>
  </si>
  <si>
    <t>Eilidh</t>
  </si>
  <si>
    <t>Minchin</t>
  </si>
  <si>
    <t>Ride 3 Month</t>
  </si>
  <si>
    <t>Miraglia</t>
  </si>
  <si>
    <t>Mogg</t>
  </si>
  <si>
    <t>Moohan</t>
  </si>
  <si>
    <t>Muir</t>
  </si>
  <si>
    <t>Jamie</t>
  </si>
  <si>
    <t>Nizzi</t>
  </si>
  <si>
    <t>Nicola</t>
  </si>
  <si>
    <t>O'Connor</t>
  </si>
  <si>
    <t>Benjamin</t>
  </si>
  <si>
    <t>Ortega</t>
  </si>
  <si>
    <t>Jaime</t>
  </si>
  <si>
    <t>Pertwee</t>
  </si>
  <si>
    <t>Guy</t>
  </si>
  <si>
    <t>Natasha</t>
  </si>
  <si>
    <t>Peterson</t>
  </si>
  <si>
    <t>Pledger</t>
  </si>
  <si>
    <t>Portman</t>
  </si>
  <si>
    <t>Ken</t>
  </si>
  <si>
    <t>Power</t>
  </si>
  <si>
    <t>Tom</t>
  </si>
  <si>
    <t>Prottey</t>
  </si>
  <si>
    <t>Quartermaine</t>
  </si>
  <si>
    <t>Kelly</t>
  </si>
  <si>
    <t>Quinlan</t>
  </si>
  <si>
    <t>Reed</t>
  </si>
  <si>
    <t>Reid</t>
  </si>
  <si>
    <t>Riley</t>
  </si>
  <si>
    <t>Rogers</t>
  </si>
  <si>
    <t>Breanne</t>
  </si>
  <si>
    <t>Rose</t>
  </si>
  <si>
    <t>Saleh</t>
  </si>
  <si>
    <t>Kelana</t>
  </si>
  <si>
    <t>Scgnitzerling</t>
  </si>
  <si>
    <t>Brett</t>
  </si>
  <si>
    <t>Sime</t>
  </si>
  <si>
    <t>Ashton</t>
  </si>
  <si>
    <t>Dakota</t>
  </si>
  <si>
    <t>Nikke</t>
  </si>
  <si>
    <t>Simpson</t>
  </si>
  <si>
    <t>Soh</t>
  </si>
  <si>
    <t>Lionel</t>
  </si>
  <si>
    <t>Stella</t>
  </si>
  <si>
    <t>Nigel</t>
  </si>
  <si>
    <t>Stevens</t>
  </si>
  <si>
    <t>Stolton</t>
  </si>
  <si>
    <t>Zoe</t>
  </si>
  <si>
    <t>Simon</t>
  </si>
  <si>
    <t>SVANBERG</t>
  </si>
  <si>
    <t>Ric</t>
  </si>
  <si>
    <t>Swart</t>
  </si>
  <si>
    <t>Bernie</t>
  </si>
  <si>
    <t>Tan</t>
  </si>
  <si>
    <t>Nathaniel</t>
  </si>
  <si>
    <t>Taylor</t>
  </si>
  <si>
    <t>Scott</t>
  </si>
  <si>
    <t>Thorpe</t>
  </si>
  <si>
    <t>Hayden</t>
  </si>
  <si>
    <t>Tomson</t>
  </si>
  <si>
    <t>Kyle</t>
  </si>
  <si>
    <t>Ullbricht</t>
  </si>
  <si>
    <t>Albert</t>
  </si>
  <si>
    <t>Van Merwyk</t>
  </si>
  <si>
    <t>Veivers</t>
  </si>
  <si>
    <t>Kenneth</t>
  </si>
  <si>
    <t>Vlahov</t>
  </si>
  <si>
    <t>Gervase</t>
  </si>
  <si>
    <t>Vreeken</t>
  </si>
  <si>
    <t>Abigail</t>
  </si>
  <si>
    <t>Ward</t>
  </si>
  <si>
    <t>Wheelhouse</t>
  </si>
  <si>
    <t>White</t>
  </si>
  <si>
    <t>Wilson</t>
  </si>
  <si>
    <t>Karl</t>
  </si>
  <si>
    <t>Wise</t>
  </si>
  <si>
    <t>Wittwer</t>
  </si>
  <si>
    <t>Frank</t>
  </si>
  <si>
    <t>Wojcik</t>
  </si>
  <si>
    <t>Edward</t>
  </si>
  <si>
    <t xml:space="preserve">Wood </t>
  </si>
  <si>
    <t>Max</t>
  </si>
  <si>
    <t>Rec Silver</t>
  </si>
  <si>
    <t>Woolley</t>
  </si>
  <si>
    <t>Yates</t>
  </si>
  <si>
    <t>Theo</t>
  </si>
  <si>
    <t>Zheng</t>
  </si>
  <si>
    <t>Xiao-Peng</t>
  </si>
  <si>
    <t>Zulsdorf</t>
  </si>
  <si>
    <t>Cade</t>
  </si>
  <si>
    <t>A Grade</t>
  </si>
  <si>
    <t>2:10.893</t>
  </si>
  <si>
    <t>48:14.810</t>
  </si>
  <si>
    <t>2:18.823</t>
  </si>
  <si>
    <t>48:22.572</t>
  </si>
  <si>
    <t>William HEATH</t>
  </si>
  <si>
    <t>2:15.583</t>
  </si>
  <si>
    <t>48:56.757</t>
  </si>
  <si>
    <t>2:15.356</t>
  </si>
  <si>
    <t>48:56.927</t>
  </si>
  <si>
    <t>Lawrence CONSIDINE</t>
  </si>
  <si>
    <t>2:16.238</t>
  </si>
  <si>
    <t>48:57.242</t>
  </si>
  <si>
    <t>2:16.532</t>
  </si>
  <si>
    <t>48:57.326</t>
  </si>
  <si>
    <t>Jack TWISSE</t>
  </si>
  <si>
    <t>2:18.930</t>
  </si>
  <si>
    <t>49:00.302</t>
  </si>
  <si>
    <t>Justin GHOSH</t>
  </si>
  <si>
    <t>2:31.845</t>
  </si>
  <si>
    <t>49:12.762</t>
  </si>
  <si>
    <t>NZ-68104</t>
  </si>
  <si>
    <t>Sean HADDLETON</t>
  </si>
  <si>
    <t>2:20.075</t>
  </si>
  <si>
    <t>49:30.926</t>
  </si>
  <si>
    <t>Nathan BEECK</t>
  </si>
  <si>
    <t>2:30.050</t>
  </si>
  <si>
    <t>49:40.663</t>
  </si>
  <si>
    <t>KL-38152</t>
  </si>
  <si>
    <t>Ryan WILLMOT</t>
  </si>
  <si>
    <t>2:38.663</t>
  </si>
  <si>
    <t>49:49.680</t>
  </si>
  <si>
    <t>KL-39774</t>
  </si>
  <si>
    <t>2:27.682</t>
  </si>
  <si>
    <t>49:27.437</t>
  </si>
  <si>
    <t>Brett SCHNITZERLING</t>
  </si>
  <si>
    <t>28:17.828</t>
  </si>
  <si>
    <t>Rhys WILSON</t>
  </si>
  <si>
    <t>17:18.775</t>
  </si>
  <si>
    <t>William CELIS</t>
  </si>
  <si>
    <t>B Grade</t>
  </si>
  <si>
    <t>2:12.683</t>
  </si>
  <si>
    <t>43:29.273</t>
  </si>
  <si>
    <t>CK-70763</t>
  </si>
  <si>
    <t>Tomasz WOLCZYK</t>
  </si>
  <si>
    <t>2:12.605</t>
  </si>
  <si>
    <t>43:29.298</t>
  </si>
  <si>
    <t>John RAPHAEL</t>
  </si>
  <si>
    <t>2:12.320</t>
  </si>
  <si>
    <t>43:29.408</t>
  </si>
  <si>
    <t>2:12.788</t>
  </si>
  <si>
    <t>43:29.423</t>
  </si>
  <si>
    <t>2:13.533</t>
  </si>
  <si>
    <t>43:29.763</t>
  </si>
  <si>
    <t>Michael POLMEAR</t>
  </si>
  <si>
    <t>2:12.740</t>
  </si>
  <si>
    <t>43:29.819</t>
  </si>
  <si>
    <t>CL-71051</t>
  </si>
  <si>
    <t>2:13.832</t>
  </si>
  <si>
    <t>43:29.929</t>
  </si>
  <si>
    <t>2:13.779</t>
  </si>
  <si>
    <t>43:30.240</t>
  </si>
  <si>
    <t>2:13.557</t>
  </si>
  <si>
    <t>43:30.505</t>
  </si>
  <si>
    <t>2:14.101</t>
  </si>
  <si>
    <t>43:30.889</t>
  </si>
  <si>
    <t>Jordan MINCHIN</t>
  </si>
  <si>
    <t>2:13.969</t>
  </si>
  <si>
    <t>43:30.915</t>
  </si>
  <si>
    <t>Brad HALL</t>
  </si>
  <si>
    <t>2:13.529</t>
  </si>
  <si>
    <t>43:31.059</t>
  </si>
  <si>
    <t>FL-11962</t>
  </si>
  <si>
    <t>2:19.737</t>
  </si>
  <si>
    <t>43:36.858</t>
  </si>
  <si>
    <t>Max WILSON</t>
  </si>
  <si>
    <t>2:21.488</t>
  </si>
  <si>
    <t>43:37.441</t>
  </si>
  <si>
    <t>Emily MASCARO</t>
  </si>
  <si>
    <t>2:20.434</t>
  </si>
  <si>
    <t>43:37.733</t>
  </si>
  <si>
    <t>Erin NOLAN</t>
  </si>
  <si>
    <t>2:20.999</t>
  </si>
  <si>
    <t>43:38.238</t>
  </si>
  <si>
    <t>Andrew LILLEY</t>
  </si>
  <si>
    <t>2:21.525</t>
  </si>
  <si>
    <t>43:39.248</t>
  </si>
  <si>
    <t>SH-06472</t>
  </si>
  <si>
    <t>Daniel GRAY</t>
  </si>
  <si>
    <t>2:24.182</t>
  </si>
  <si>
    <t>43:40.965</t>
  </si>
  <si>
    <t>PV-54993</t>
  </si>
  <si>
    <t>Callum HENDERSON</t>
  </si>
  <si>
    <t>2:28.826</t>
  </si>
  <si>
    <t>43:43.876</t>
  </si>
  <si>
    <t>CW-58223</t>
  </si>
  <si>
    <t>Chaice KELLY-WILSON</t>
  </si>
  <si>
    <t>2:39.410</t>
  </si>
  <si>
    <t>43:55.727</t>
  </si>
  <si>
    <t>Jayden RADISIC</t>
  </si>
  <si>
    <t>31:41.816</t>
  </si>
  <si>
    <t>LP-14184</t>
  </si>
  <si>
    <t>Wayne DEANY</t>
  </si>
  <si>
    <t>Callum HUNTER</t>
  </si>
  <si>
    <t>C Grade</t>
  </si>
  <si>
    <t>2:30.603</t>
  </si>
  <si>
    <t>39:42.469</t>
  </si>
  <si>
    <t>Steve MCLEOD</t>
  </si>
  <si>
    <t>2:24.331</t>
  </si>
  <si>
    <t>39:46.206</t>
  </si>
  <si>
    <t>2:23.854</t>
  </si>
  <si>
    <t>39:46.218</t>
  </si>
  <si>
    <t>Mark WATTERS</t>
  </si>
  <si>
    <t>2:24.222</t>
  </si>
  <si>
    <t>39:46.458</t>
  </si>
  <si>
    <t>RV-23987</t>
  </si>
  <si>
    <t>Ron MCARTHUR</t>
  </si>
  <si>
    <t>2:24.092</t>
  </si>
  <si>
    <t>39:46.621</t>
  </si>
  <si>
    <t>2:24.169</t>
  </si>
  <si>
    <t>39:46.835</t>
  </si>
  <si>
    <t>John BUONVECCHI</t>
  </si>
  <si>
    <t>2:24.241</t>
  </si>
  <si>
    <t>39:47.005</t>
  </si>
  <si>
    <t>FR-61811</t>
  </si>
  <si>
    <t>karl WILSON</t>
  </si>
  <si>
    <t>2:24.836</t>
  </si>
  <si>
    <t>39:47.091</t>
  </si>
  <si>
    <t>Gavin KEANE</t>
  </si>
  <si>
    <t>2:25.509</t>
  </si>
  <si>
    <t>39:47.557</t>
  </si>
  <si>
    <t>Darren FREEMAN</t>
  </si>
  <si>
    <t>2:25.837</t>
  </si>
  <si>
    <t>39:47.573</t>
  </si>
  <si>
    <t>PV-34342</t>
  </si>
  <si>
    <t>2:24.690</t>
  </si>
  <si>
    <t>39:47.632</t>
  </si>
  <si>
    <t>Javier VASQUEZ</t>
  </si>
  <si>
    <t>2:25.478</t>
  </si>
  <si>
    <t>39:48.163</t>
  </si>
  <si>
    <t>Arek MAZUREK</t>
  </si>
  <si>
    <t>2:29.167</t>
  </si>
  <si>
    <t>39:51.650</t>
  </si>
  <si>
    <t>2:30.863</t>
  </si>
  <si>
    <t>39:53.187</t>
  </si>
  <si>
    <t>Baden GRAY</t>
  </si>
  <si>
    <t>2:37.444</t>
  </si>
  <si>
    <t>39:59.529</t>
  </si>
  <si>
    <t>PX-26773</t>
  </si>
  <si>
    <t>Damien WEMMERS</t>
  </si>
  <si>
    <t>3:47.026</t>
  </si>
  <si>
    <t>42:08.333</t>
  </si>
  <si>
    <t>D Grade</t>
  </si>
  <si>
    <t>2:59.828</t>
  </si>
  <si>
    <t>34:17.813</t>
  </si>
  <si>
    <t>3:00.343</t>
  </si>
  <si>
    <t>34:18.547</t>
  </si>
  <si>
    <t>2:40.907</t>
  </si>
  <si>
    <t>34:54.481</t>
  </si>
  <si>
    <t>2:41.567</t>
  </si>
  <si>
    <t>34:54.511</t>
  </si>
  <si>
    <t>Patrick BURNSIDE</t>
  </si>
  <si>
    <t>2:41.982</t>
  </si>
  <si>
    <t>34:55.821</t>
  </si>
  <si>
    <t>Stephen LEAHY</t>
  </si>
  <si>
    <t>2:56.528</t>
  </si>
  <si>
    <t>35:09.730</t>
  </si>
  <si>
    <t>Chris WEMMERS</t>
  </si>
  <si>
    <t>3:02.883</t>
  </si>
  <si>
    <t>35:17.049</t>
  </si>
  <si>
    <t>DNS</t>
  </si>
  <si>
    <t>58:02.993</t>
  </si>
  <si>
    <t>+11 Laps</t>
  </si>
  <si>
    <t>E Grade</t>
  </si>
  <si>
    <t>3:12.263</t>
  </si>
  <si>
    <t>28:01.907</t>
  </si>
  <si>
    <t>Simon STOLTON</t>
  </si>
  <si>
    <t>3:13.414</t>
  </si>
  <si>
    <t>28:03.056</t>
  </si>
  <si>
    <t>3:13.111</t>
  </si>
  <si>
    <t>28:03.420</t>
  </si>
  <si>
    <t>antonio DA SILVA</t>
  </si>
  <si>
    <t>3:13.561</t>
  </si>
  <si>
    <t>28:03.633</t>
  </si>
  <si>
    <t>John MOGG</t>
  </si>
  <si>
    <t>3:16.936</t>
  </si>
  <si>
    <t>28:06.830</t>
  </si>
  <si>
    <t>Henry HUNTER</t>
  </si>
  <si>
    <t>1:50.072</t>
  </si>
  <si>
    <t>42:05.184</t>
  </si>
  <si>
    <t>1:52.050</t>
  </si>
  <si>
    <t>42:06.999</t>
  </si>
  <si>
    <t>Michael DARLINGTON</t>
  </si>
  <si>
    <t>1:43.093</t>
  </si>
  <si>
    <t>41:59.219</t>
  </si>
  <si>
    <t>Benjamin KONIGSDORFER</t>
  </si>
  <si>
    <t>1:43.544</t>
  </si>
  <si>
    <t>41:59.994</t>
  </si>
  <si>
    <t>1:45.180</t>
  </si>
  <si>
    <t>42:01.076</t>
  </si>
  <si>
    <t>1:44.414</t>
  </si>
  <si>
    <t>42:01.100</t>
  </si>
  <si>
    <t>1:45.111</t>
  </si>
  <si>
    <t>42:01.482</t>
  </si>
  <si>
    <t>John LISO</t>
  </si>
  <si>
    <t>1:45.200</t>
  </si>
  <si>
    <t>42:01.551</t>
  </si>
  <si>
    <t>FG-89822</t>
  </si>
  <si>
    <t>1:45.860</t>
  </si>
  <si>
    <t>42:02.548</t>
  </si>
  <si>
    <t>Peter MILLS</t>
  </si>
  <si>
    <t>1:48.525</t>
  </si>
  <si>
    <t>42:03.806</t>
  </si>
  <si>
    <t>RP-47682</t>
  </si>
  <si>
    <t>1:48.771</t>
  </si>
  <si>
    <t>42:04.201</t>
  </si>
  <si>
    <t>1:47.039</t>
  </si>
  <si>
    <t>42:04.579</t>
  </si>
  <si>
    <t>1:47.504</t>
  </si>
  <si>
    <t>42:04.638</t>
  </si>
  <si>
    <t>1:48.191</t>
  </si>
  <si>
    <t>42:04.835</t>
  </si>
  <si>
    <t>1:48.813</t>
  </si>
  <si>
    <t>42:05.104</t>
  </si>
  <si>
    <t>1:47.473</t>
  </si>
  <si>
    <t>42:05.555</t>
  </si>
  <si>
    <t>1:49.821</t>
  </si>
  <si>
    <t>42:05.831</t>
  </si>
  <si>
    <t>1:47.437</t>
  </si>
  <si>
    <t>42:06.169</t>
  </si>
  <si>
    <t>Jason HAPETA</t>
  </si>
  <si>
    <t>1:47.115</t>
  </si>
  <si>
    <t>42:06.484</t>
  </si>
  <si>
    <t>1:52.954</t>
  </si>
  <si>
    <t>42:10.739</t>
  </si>
  <si>
    <t>Dale MCBRIDE</t>
  </si>
  <si>
    <t>1:52.403</t>
  </si>
  <si>
    <t>42:11.511</t>
  </si>
  <si>
    <t>2:05.513</t>
  </si>
  <si>
    <t>42:21.217</t>
  </si>
  <si>
    <t>Dylan WHITE</t>
  </si>
  <si>
    <t>1:53.361</t>
  </si>
  <si>
    <t>42:12.256</t>
  </si>
  <si>
    <t>Laura HODGES</t>
  </si>
  <si>
    <t>18:11.075</t>
  </si>
  <si>
    <t>Jon GREGG</t>
  </si>
  <si>
    <t>2:00.616</t>
  </si>
  <si>
    <t>40:54.111</t>
  </si>
  <si>
    <t>KN-81331</t>
  </si>
  <si>
    <t>1:58.667</t>
  </si>
  <si>
    <t>41:23.640</t>
  </si>
  <si>
    <t>1:59.291</t>
  </si>
  <si>
    <t>41:24.423</t>
  </si>
  <si>
    <t>Nicholas WARD</t>
  </si>
  <si>
    <t>2:02.891</t>
  </si>
  <si>
    <t>41:54.411</t>
  </si>
  <si>
    <t>+1:00.300</t>
  </si>
  <si>
    <t>Jamie MUIR</t>
  </si>
  <si>
    <t>2:03.278</t>
  </si>
  <si>
    <t>41:54.630</t>
  </si>
  <si>
    <t>+1:00.519</t>
  </si>
  <si>
    <t>CL-69325</t>
  </si>
  <si>
    <t>2:05.680</t>
  </si>
  <si>
    <t>41:56.783</t>
  </si>
  <si>
    <t>+1:02.672</t>
  </si>
  <si>
    <t>2:08.490</t>
  </si>
  <si>
    <t>42:56.868</t>
  </si>
  <si>
    <t>+2:02.757</t>
  </si>
  <si>
    <t>+1:00.085</t>
  </si>
  <si>
    <t>2:13.104</t>
  </si>
  <si>
    <t>36:56.519</t>
  </si>
  <si>
    <t>Shane FRENCH</t>
  </si>
  <si>
    <t>2:13.820</t>
  </si>
  <si>
    <t>36:57.038</t>
  </si>
  <si>
    <t>2:00.174</t>
  </si>
  <si>
    <t>37:34.778</t>
  </si>
  <si>
    <t>2:01.338</t>
  </si>
  <si>
    <t>37:36.048</t>
  </si>
  <si>
    <t>2:01.226</t>
  </si>
  <si>
    <t>37:36.248</t>
  </si>
  <si>
    <t>2:01.639</t>
  </si>
  <si>
    <t>37:36.492</t>
  </si>
  <si>
    <t>2:02.422</t>
  </si>
  <si>
    <t>37:36.741</t>
  </si>
  <si>
    <t>Daniel RANSCHAERT</t>
  </si>
  <si>
    <t>2:03.743</t>
  </si>
  <si>
    <t>37:37.881</t>
  </si>
  <si>
    <t>Mark GLORIE</t>
  </si>
  <si>
    <t>2:03.266</t>
  </si>
  <si>
    <t>37:38.478</t>
  </si>
  <si>
    <t>2:05.717</t>
  </si>
  <si>
    <t>37:39.666</t>
  </si>
  <si>
    <t>25:12.242</t>
  </si>
  <si>
    <t>Damian WEMMERS</t>
  </si>
  <si>
    <t>22:33.901</t>
  </si>
  <si>
    <t>+9 Laps</t>
  </si>
  <si>
    <t>1h08:14.182</t>
  </si>
  <si>
    <t>+13 Laps</t>
  </si>
  <si>
    <t>Mitchell CROOK</t>
  </si>
  <si>
    <t>2:09.913</t>
  </si>
  <si>
    <t>32:18.957</t>
  </si>
  <si>
    <t>2:10.679</t>
  </si>
  <si>
    <t>32:19.902</t>
  </si>
  <si>
    <t>Nicholas CONNAN</t>
  </si>
  <si>
    <t>2:10.765</t>
  </si>
  <si>
    <t>32:19.975</t>
  </si>
  <si>
    <t>SF-34635</t>
  </si>
  <si>
    <t>Zoe STOLTON</t>
  </si>
  <si>
    <t>2:11.370</t>
  </si>
  <si>
    <t>32:20.363</t>
  </si>
  <si>
    <t>CL-70980</t>
  </si>
  <si>
    <t>Peter MCKIERmAN</t>
  </si>
  <si>
    <t>2:16.481</t>
  </si>
  <si>
    <t>32:25.355</t>
  </si>
  <si>
    <t>2:37.730</t>
  </si>
  <si>
    <t>31:27.741</t>
  </si>
  <si>
    <t>2:33.705</t>
  </si>
  <si>
    <t>32:16.750</t>
  </si>
  <si>
    <t>Pieter NEL</t>
  </si>
  <si>
    <t>33:47.979</t>
  </si>
  <si>
    <t>1h01:27.987</t>
  </si>
  <si>
    <t>1h01:28.692</t>
  </si>
  <si>
    <t>+8 Laps</t>
  </si>
  <si>
    <t>2:23.711</t>
  </si>
  <si>
    <t>25:58.528</t>
  </si>
  <si>
    <t>2:23.852</t>
  </si>
  <si>
    <t>25:58.595</t>
  </si>
  <si>
    <t>2:26.475</t>
  </si>
  <si>
    <t>26:01.492</t>
  </si>
  <si>
    <t>2:26.690</t>
  </si>
  <si>
    <t>26:01.952</t>
  </si>
  <si>
    <t>3:45.058</t>
  </si>
  <si>
    <t>26:37.221</t>
  </si>
  <si>
    <t>Abigail VREEKEN</t>
  </si>
  <si>
    <t>3:45.150</t>
  </si>
  <si>
    <t>26:37.692</t>
  </si>
  <si>
    <t>PDCC Crit Rider of the year - 2018</t>
  </si>
  <si>
    <t>Tom MCCRACKEN</t>
  </si>
  <si>
    <t>2:19.414</t>
  </si>
  <si>
    <t>49:42.936</t>
  </si>
  <si>
    <t>2:14.290</t>
  </si>
  <si>
    <t>49:52.460</t>
  </si>
  <si>
    <t>Lennon MCLINTOCK</t>
  </si>
  <si>
    <t>2:27.173</t>
  </si>
  <si>
    <t>49:54.148</t>
  </si>
  <si>
    <t>2:18.039</t>
  </si>
  <si>
    <t>49:56.039</t>
  </si>
  <si>
    <t>2:19.001</t>
  </si>
  <si>
    <t>49:56.365</t>
  </si>
  <si>
    <t>Andrew SIMPSON</t>
  </si>
  <si>
    <t>2:25.684</t>
  </si>
  <si>
    <t>50:00.371</t>
  </si>
  <si>
    <t>2:25.459</t>
  </si>
  <si>
    <t>50:03.035</t>
  </si>
  <si>
    <t>2:25.518</t>
  </si>
  <si>
    <t>50:03.892</t>
  </si>
  <si>
    <t>5:36.800</t>
  </si>
  <si>
    <t>53:09.502</t>
  </si>
  <si>
    <t>+3:26.566</t>
  </si>
  <si>
    <t>+3:05.610</t>
  </si>
  <si>
    <t>2:44.824</t>
  </si>
  <si>
    <t>51:27.539</t>
  </si>
  <si>
    <t>KL-38152, 32</t>
  </si>
  <si>
    <t>53:09.504</t>
  </si>
  <si>
    <t>+1:41.965</t>
  </si>
  <si>
    <t>45:07.253</t>
  </si>
  <si>
    <t>2:53.197</t>
  </si>
  <si>
    <t>50:27.740</t>
  </si>
  <si>
    <t>+5:20.487</t>
  </si>
  <si>
    <t>35:20.802</t>
  </si>
  <si>
    <t>28:22.505</t>
  </si>
  <si>
    <t>CL-71340, 17</t>
  </si>
  <si>
    <t>2:34.084</t>
  </si>
  <si>
    <t>47:46.784</t>
  </si>
  <si>
    <t>2:33.734</t>
  </si>
  <si>
    <t>47:46.797</t>
  </si>
  <si>
    <t>Jethro NAGLE</t>
  </si>
  <si>
    <t>2:34.279</t>
  </si>
  <si>
    <t>47:47.151</t>
  </si>
  <si>
    <t>2:34.813</t>
  </si>
  <si>
    <t>47:47.397</t>
  </si>
  <si>
    <t>2:40.436</t>
  </si>
  <si>
    <t>48:13.262</t>
  </si>
  <si>
    <t>Jonathon BATES</t>
  </si>
  <si>
    <t>2:40.849</t>
  </si>
  <si>
    <t>48:14.021</t>
  </si>
  <si>
    <t>Adam WISE</t>
  </si>
  <si>
    <t>2:43.150</t>
  </si>
  <si>
    <t>48:16.509</t>
  </si>
  <si>
    <t>Michelle MCLINTOCK</t>
  </si>
  <si>
    <t>3:58.464</t>
  </si>
  <si>
    <t>51:43.088</t>
  </si>
  <si>
    <t>+3:56.304</t>
  </si>
  <si>
    <t>+3:26.579</t>
  </si>
  <si>
    <t>Lionel SOH</t>
  </si>
  <si>
    <t>3:05.138</t>
  </si>
  <si>
    <t>48:13.181</t>
  </si>
  <si>
    <t>Xiao-Peng ZHENG</t>
  </si>
  <si>
    <t>40:25.698</t>
  </si>
  <si>
    <t>RH-53981</t>
  </si>
  <si>
    <t>30:23.877</t>
  </si>
  <si>
    <t>+7 Laps</t>
  </si>
  <si>
    <t>Ben MCrOBB</t>
  </si>
  <si>
    <t>2:28.721</t>
  </si>
  <si>
    <t>39:56.888</t>
  </si>
  <si>
    <t>Scott BIFFEN</t>
  </si>
  <si>
    <t>2:30.242</t>
  </si>
  <si>
    <t>39:58.306</t>
  </si>
  <si>
    <t>2:30.059</t>
  </si>
  <si>
    <t>39:58.624</t>
  </si>
  <si>
    <t>2:30.712</t>
  </si>
  <si>
    <t>39:59.111</t>
  </si>
  <si>
    <t>2:31.041</t>
  </si>
  <si>
    <t>39:59.690</t>
  </si>
  <si>
    <t>Kate SHRYOCK</t>
  </si>
  <si>
    <t>2:31.884</t>
  </si>
  <si>
    <t>39:59.731</t>
  </si>
  <si>
    <t>2:31.366</t>
  </si>
  <si>
    <t>40:00.198</t>
  </si>
  <si>
    <t>2:31.490</t>
  </si>
  <si>
    <t>40:00.255</t>
  </si>
  <si>
    <t>2:38.491</t>
  </si>
  <si>
    <t>40:06.729</t>
  </si>
  <si>
    <t>2:38.689</t>
  </si>
  <si>
    <t>40:07.730</t>
  </si>
  <si>
    <t>2:50.718</t>
  </si>
  <si>
    <t>40:19.913</t>
  </si>
  <si>
    <t>Arkadiusz MAZUREK</t>
  </si>
  <si>
    <t>22:23.465</t>
  </si>
  <si>
    <t>2:41.250</t>
  </si>
  <si>
    <t>38:43.687</t>
  </si>
  <si>
    <t>2:41.934</t>
  </si>
  <si>
    <t>38:44.515</t>
  </si>
  <si>
    <t>2:42.444</t>
  </si>
  <si>
    <t>38:44.695</t>
  </si>
  <si>
    <t>2:46.638</t>
  </si>
  <si>
    <t>38:51.452</t>
  </si>
  <si>
    <t>2:49.952</t>
  </si>
  <si>
    <t>38:52.031</t>
  </si>
  <si>
    <t>3:24.560</t>
  </si>
  <si>
    <t>39:31.953</t>
  </si>
  <si>
    <t>Phillip EDWARDS</t>
  </si>
  <si>
    <t>3:01.639</t>
  </si>
  <si>
    <t>29:59.568</t>
  </si>
  <si>
    <t>3:01.906</t>
  </si>
  <si>
    <t>29:59.649</t>
  </si>
  <si>
    <t>3:02.979</t>
  </si>
  <si>
    <t>30:00.704</t>
  </si>
  <si>
    <t>3:03.320</t>
  </si>
  <si>
    <t>30:01.488</t>
  </si>
  <si>
    <t>3:21.246</t>
  </si>
  <si>
    <t>30:18.398</t>
  </si>
  <si>
    <t>2:30.186</t>
  </si>
  <si>
    <t>49:07.070</t>
  </si>
  <si>
    <t>2:33.456</t>
  </si>
  <si>
    <t>49:09.361</t>
  </si>
  <si>
    <t>2:33.420</t>
  </si>
  <si>
    <t>49:09.962</t>
  </si>
  <si>
    <t>2:43.010</t>
  </si>
  <si>
    <t>49:19.214</t>
  </si>
  <si>
    <t>2:51.919</t>
  </si>
  <si>
    <t>49:28.618</t>
  </si>
  <si>
    <t>2:42.657</t>
  </si>
  <si>
    <t>50:48.319</t>
  </si>
  <si>
    <t>+1:41.249</t>
  </si>
  <si>
    <t>+1:19.701</t>
  </si>
  <si>
    <t>Harry YOUNG</t>
  </si>
  <si>
    <t>2:43.339</t>
  </si>
  <si>
    <t>50:48.477</t>
  </si>
  <si>
    <t>+1:41.407</t>
  </si>
  <si>
    <t>2:42.665</t>
  </si>
  <si>
    <t>50:48.566</t>
  </si>
  <si>
    <t>+1:41.496</t>
  </si>
  <si>
    <t>James ISMAIL</t>
  </si>
  <si>
    <t>2:43.424</t>
  </si>
  <si>
    <t>50:48.775</t>
  </si>
  <si>
    <t>+1:41.705</t>
  </si>
  <si>
    <t>PV-33771</t>
  </si>
  <si>
    <t>Phillip DEISEL</t>
  </si>
  <si>
    <t>2:45.916</t>
  </si>
  <si>
    <t>50:51.764</t>
  </si>
  <si>
    <t>+1:44.694</t>
  </si>
  <si>
    <t>SG-81533, 39</t>
  </si>
  <si>
    <t>2:49.835</t>
  </si>
  <si>
    <t>50:54.794</t>
  </si>
  <si>
    <t>+1:47.724</t>
  </si>
  <si>
    <t>2:57.428</t>
  </si>
  <si>
    <t>51:02.213</t>
  </si>
  <si>
    <t>+1:55.143</t>
  </si>
  <si>
    <t>20:04.297</t>
  </si>
  <si>
    <t>Michael VREEKEN</t>
  </si>
  <si>
    <t>2:45.646</t>
  </si>
  <si>
    <t>44:13.183</t>
  </si>
  <si>
    <t>2:46.296</t>
  </si>
  <si>
    <t>44:13.214</t>
  </si>
  <si>
    <t>2:46.492</t>
  </si>
  <si>
    <t>44:13.558</t>
  </si>
  <si>
    <t>2:46.509</t>
  </si>
  <si>
    <t>44:13.604</t>
  </si>
  <si>
    <t>2:46.389</t>
  </si>
  <si>
    <t>44:13.642</t>
  </si>
  <si>
    <t>2:48.331</t>
  </si>
  <si>
    <t>44:14.847</t>
  </si>
  <si>
    <t>2:49.146</t>
  </si>
  <si>
    <t>44:15.492</t>
  </si>
  <si>
    <t>2:48.939</t>
  </si>
  <si>
    <t>44:15.666</t>
  </si>
  <si>
    <t>2:48.551</t>
  </si>
  <si>
    <t>44:15.792</t>
  </si>
  <si>
    <t>2:48.664</t>
  </si>
  <si>
    <t>44:16.006</t>
  </si>
  <si>
    <t>Craig  JAMES</t>
  </si>
  <si>
    <t>2:48.487</t>
  </si>
  <si>
    <t>44:16.061</t>
  </si>
  <si>
    <t>2:50.521</t>
  </si>
  <si>
    <t>44:16.544</t>
  </si>
  <si>
    <t>2:49.383</t>
  </si>
  <si>
    <t>44:16.563</t>
  </si>
  <si>
    <t>2:51.887</t>
  </si>
  <si>
    <t>44:18.067</t>
  </si>
  <si>
    <t>Jason BAILEY</t>
  </si>
  <si>
    <t>2:52.413</t>
  </si>
  <si>
    <t>44:20.199</t>
  </si>
  <si>
    <t>3:01.767</t>
  </si>
  <si>
    <t>44:26.463</t>
  </si>
  <si>
    <t>2:48.752</t>
  </si>
  <si>
    <t>40:07.622</t>
  </si>
  <si>
    <t>2:48.676</t>
  </si>
  <si>
    <t>40:07.692</t>
  </si>
  <si>
    <t>2:49.821</t>
  </si>
  <si>
    <t>40:07.769</t>
  </si>
  <si>
    <t>2:51.647</t>
  </si>
  <si>
    <t>40:09.404</t>
  </si>
  <si>
    <t>2:52.486</t>
  </si>
  <si>
    <t>40:12.322</t>
  </si>
  <si>
    <t>3:00.497</t>
  </si>
  <si>
    <t>40:19.294</t>
  </si>
  <si>
    <t>Alvin LIM</t>
  </si>
  <si>
    <t>3:02.229</t>
  </si>
  <si>
    <t>40:19.851</t>
  </si>
  <si>
    <t>KN-66921</t>
  </si>
  <si>
    <t>3:04.321</t>
  </si>
  <si>
    <t>40:23.920</t>
  </si>
  <si>
    <t>2:59.218</t>
  </si>
  <si>
    <t>34:22.315</t>
  </si>
  <si>
    <t>3:07.785</t>
  </si>
  <si>
    <t>34:25.940</t>
  </si>
  <si>
    <t>3:02.948</t>
  </si>
  <si>
    <t>34:26.406</t>
  </si>
  <si>
    <t>Steve BALL</t>
  </si>
  <si>
    <t>3:03.228</t>
  </si>
  <si>
    <t>34:26.990</t>
  </si>
  <si>
    <t>3:03.729</t>
  </si>
  <si>
    <t>34:27.473</t>
  </si>
  <si>
    <t>3:04.907</t>
  </si>
  <si>
    <t>34:28.260</t>
  </si>
  <si>
    <t>3:05.834</t>
  </si>
  <si>
    <t>34:28.791</t>
  </si>
  <si>
    <t>3:05.821</t>
  </si>
  <si>
    <t>34:29.825</t>
  </si>
  <si>
    <t>3:12.057</t>
  </si>
  <si>
    <t>34:36.148</t>
  </si>
  <si>
    <t>3:21.549</t>
  </si>
  <si>
    <t>34:44.831</t>
  </si>
  <si>
    <t>4:04.536</t>
  </si>
  <si>
    <t>34:58.829</t>
  </si>
  <si>
    <t>3:18.963</t>
  </si>
  <si>
    <t>30:05.243</t>
  </si>
  <si>
    <t>3:26.867</t>
  </si>
  <si>
    <t>30:12.823</t>
  </si>
  <si>
    <t>3:28.582</t>
  </si>
  <si>
    <t>30:14.541</t>
  </si>
  <si>
    <t>3:29.026</t>
  </si>
  <si>
    <t>30:14.995</t>
  </si>
  <si>
    <t>3:56.486</t>
  </si>
  <si>
    <t>30:42.251</t>
  </si>
  <si>
    <t>+21 Laps</t>
  </si>
  <si>
    <t>Nick WARD</t>
  </si>
  <si>
    <t>+1:09.553</t>
  </si>
  <si>
    <t>+1:07.239</t>
  </si>
  <si>
    <t>+1:18.005</t>
  </si>
  <si>
    <t>+1:11.937</t>
  </si>
  <si>
    <t>+1:01.988</t>
  </si>
  <si>
    <t>+1:12.797</t>
  </si>
  <si>
    <t>+1:12.928</t>
  </si>
  <si>
    <t>+1:14.697</t>
  </si>
  <si>
    <t>+1:16.122</t>
  </si>
  <si>
    <t>+1:22.319</t>
  </si>
  <si>
    <t>Briee ROGERS</t>
  </si>
  <si>
    <t>Tom POWER</t>
  </si>
  <si>
    <t>Cooper HISCOX</t>
  </si>
  <si>
    <t>Willmot</t>
  </si>
  <si>
    <t>Ryan</t>
  </si>
  <si>
    <t>steven KNIGHT</t>
  </si>
  <si>
    <t>Breanne ROGERS</t>
  </si>
  <si>
    <t>Kyle TOMSON</t>
  </si>
  <si>
    <t>Jackson MAWBY</t>
  </si>
  <si>
    <t>MA</t>
  </si>
  <si>
    <t>Kieran SCOTT</t>
  </si>
  <si>
    <t>Jp VAN DER MERWE</t>
  </si>
  <si>
    <t>Craig WIGGINS</t>
  </si>
  <si>
    <t>LT-81655</t>
  </si>
  <si>
    <t>Michael FREIBERG</t>
  </si>
  <si>
    <t>LX-15270</t>
  </si>
  <si>
    <t>Jayden WATERS</t>
  </si>
  <si>
    <t>Chester HINTON</t>
  </si>
  <si>
    <t>Chris BEECK</t>
  </si>
  <si>
    <t>HW-43920</t>
  </si>
  <si>
    <t>Henry MORLEY</t>
  </si>
  <si>
    <t>David LEWIS</t>
  </si>
  <si>
    <t>Nicholas GRAHAM-DAWSON</t>
  </si>
  <si>
    <t>Nicholas LAWLER</t>
  </si>
  <si>
    <t>Timothy SELLAR</t>
  </si>
  <si>
    <t>Chris GLASBY</t>
  </si>
  <si>
    <t>LW-29712</t>
  </si>
  <si>
    <t>Xavier COOPER</t>
  </si>
  <si>
    <t>Anthony GIACOPPO</t>
  </si>
  <si>
    <t>Stephen HALL</t>
  </si>
  <si>
    <t>Matthew HARVEY</t>
  </si>
  <si>
    <t>Timothy HARVEY</t>
  </si>
  <si>
    <t>Guy KALMA</t>
  </si>
  <si>
    <t>Richard MAHER</t>
  </si>
  <si>
    <t>Lewis MCCREA</t>
  </si>
  <si>
    <t>Ben MCGRATH</t>
  </si>
  <si>
    <t>Travis MEYER</t>
  </si>
  <si>
    <t>Edmund HOLLANDS</t>
  </si>
  <si>
    <t>MB</t>
  </si>
  <si>
    <t>Mark MATEAR</t>
  </si>
  <si>
    <t>Daniel GRIFFITHS</t>
  </si>
  <si>
    <t>Alex BARDEN</t>
  </si>
  <si>
    <t>Beau LEFORT</t>
  </si>
  <si>
    <t>Will MAIN</t>
  </si>
  <si>
    <t>Craig DENHAM</t>
  </si>
  <si>
    <t>Elar KALDA</t>
  </si>
  <si>
    <t>Matt KING</t>
  </si>
  <si>
    <t>Travis GOAD</t>
  </si>
  <si>
    <t>Cadel ADAMS</t>
  </si>
  <si>
    <t>Riley HESLOP</t>
  </si>
  <si>
    <t>NF-81087</t>
  </si>
  <si>
    <t>Callum MILLARD-WEBB</t>
  </si>
  <si>
    <t>Blake SMITH</t>
  </si>
  <si>
    <t>Joshua COMMONS</t>
  </si>
  <si>
    <t>Chris GASKELL</t>
  </si>
  <si>
    <t>NF-92915</t>
  </si>
  <si>
    <t>Mitchell LEES</t>
  </si>
  <si>
    <t>FL-74694</t>
  </si>
  <si>
    <t>Ben HASTIE</t>
  </si>
  <si>
    <t>+1:28.188</t>
  </si>
  <si>
    <t>+1:08.562</t>
  </si>
  <si>
    <t>Martin DOLINSCHEK</t>
  </si>
  <si>
    <t>KK-19831</t>
  </si>
  <si>
    <t>James PERRIN</t>
  </si>
  <si>
    <t>WA</t>
  </si>
  <si>
    <t>Margot BIGGS</t>
  </si>
  <si>
    <t>NF-89320</t>
  </si>
  <si>
    <t>Stacey THOMAS</t>
  </si>
  <si>
    <t>Anna HEITZ</t>
  </si>
  <si>
    <t>KR-69138</t>
  </si>
  <si>
    <t>Sabine BIRD</t>
  </si>
  <si>
    <t>Wanda JANSEN VAN VUUREN</t>
  </si>
  <si>
    <t>Nicholas TAN</t>
  </si>
  <si>
    <t>MC</t>
  </si>
  <si>
    <t>Joshua HOWE</t>
  </si>
  <si>
    <t>Greg MURRAY</t>
  </si>
  <si>
    <t>Toby DEW</t>
  </si>
  <si>
    <t>Lowen FERRY</t>
  </si>
  <si>
    <t>Daniel HARVEY</t>
  </si>
  <si>
    <t>Harrison LAWLER</t>
  </si>
  <si>
    <t>Antony SMITHSON</t>
  </si>
  <si>
    <t>William TICKNER</t>
  </si>
  <si>
    <t>Brett FOWLER</t>
  </si>
  <si>
    <t>Ian GOLLAGHER</t>
  </si>
  <si>
    <t>Benjamin WALKERDEN</t>
  </si>
  <si>
    <t>Mike JENSEN</t>
  </si>
  <si>
    <t>Ivan VELLA</t>
  </si>
  <si>
    <t>SH-45555</t>
  </si>
  <si>
    <t>Luke ALSFORD</t>
  </si>
  <si>
    <t>Mark CHAPMAN</t>
  </si>
  <si>
    <t>Seb EVANS</t>
  </si>
  <si>
    <t>Daniel HOLMES</t>
  </si>
  <si>
    <t>Ben LOADER</t>
  </si>
  <si>
    <t>Danica WIGGINS</t>
  </si>
  <si>
    <t>WB</t>
  </si>
  <si>
    <t>FP-64265</t>
  </si>
  <si>
    <t>Claudia DOHR</t>
  </si>
  <si>
    <t>Kirstie MOORE</t>
  </si>
  <si>
    <t>Caroline CROW</t>
  </si>
  <si>
    <t>Catherine ZAINUDIN</t>
  </si>
  <si>
    <t>Samantha FLOCKHART</t>
  </si>
  <si>
    <t>+1:23.254</t>
  </si>
  <si>
    <t>+1:07.974</t>
  </si>
  <si>
    <t>Rebecca KELLY</t>
  </si>
  <si>
    <t>Lachlan LOVERIDGE</t>
  </si>
  <si>
    <t>MD</t>
  </si>
  <si>
    <t>Taj MUELLER</t>
  </si>
  <si>
    <t>Aaron LEE</t>
  </si>
  <si>
    <t>Ben PEPPER</t>
  </si>
  <si>
    <t>FH-44142</t>
  </si>
  <si>
    <t>Greg SMITH</t>
  </si>
  <si>
    <t>Paul MALATZKY</t>
  </si>
  <si>
    <t>Brian JOHNSON</t>
  </si>
  <si>
    <t>Ian LEE</t>
  </si>
  <si>
    <t>Thomas WHEELER</t>
  </si>
  <si>
    <t>Mark CASTLE</t>
  </si>
  <si>
    <t>RC-01739</t>
  </si>
  <si>
    <t>Rory MARTIN</t>
  </si>
  <si>
    <t>Javier CHEE</t>
  </si>
  <si>
    <t>Tristan NASH</t>
  </si>
  <si>
    <t>Andrew YEATES</t>
  </si>
  <si>
    <t>Justin MCGOLDRICK</t>
  </si>
  <si>
    <t>Nathaniel TAN</t>
  </si>
  <si>
    <t>Liam WALKER</t>
  </si>
  <si>
    <t>Mark DRING</t>
  </si>
  <si>
    <t>Nick BUTLER</t>
  </si>
  <si>
    <t>Scott TULLY</t>
  </si>
  <si>
    <t>Emily WIGGINS</t>
  </si>
  <si>
    <t>WC</t>
  </si>
  <si>
    <t>CX-43285</t>
  </si>
  <si>
    <t>Kirsten SIMPSON</t>
  </si>
  <si>
    <t>GH-41035</t>
  </si>
  <si>
    <t>Isabella COMMONS</t>
  </si>
  <si>
    <t>Lucy BAPTIST</t>
  </si>
  <si>
    <t>Hannah WATERS</t>
  </si>
  <si>
    <t>Hwai Yee WONG</t>
  </si>
  <si>
    <t>Jessie ALEXANDER</t>
  </si>
  <si>
    <t>Rose SELLAR</t>
  </si>
  <si>
    <t>Jenny SAMMONS</t>
  </si>
  <si>
    <t>PZ-11146</t>
  </si>
  <si>
    <t>Jessica LAWLER</t>
  </si>
  <si>
    <t>Emily WASHINGTON</t>
  </si>
  <si>
    <t>WD</t>
  </si>
  <si>
    <t>Natasha PERTWEE</t>
  </si>
  <si>
    <t>Debbie BERTOLATTI</t>
  </si>
  <si>
    <t>Hannah YEO DAVID</t>
  </si>
  <si>
    <t>Samuel WASHINGTON</t>
  </si>
  <si>
    <t>U13</t>
  </si>
  <si>
    <t>Rusty WISEWOULD</t>
  </si>
  <si>
    <t>Samuel CASTLE</t>
  </si>
  <si>
    <t>Lachlan MARSHALL</t>
  </si>
  <si>
    <t>Lachlan O'BRIEN</t>
  </si>
  <si>
    <t>Keegan DRING</t>
  </si>
  <si>
    <t>Guy PERTWEE</t>
  </si>
  <si>
    <t>+1:22.007</t>
  </si>
  <si>
    <t>+1:14.260</t>
  </si>
  <si>
    <t>Fay WIGGINS</t>
  </si>
  <si>
    <t>+1:28.541</t>
  </si>
  <si>
    <t>Rachel YEO DAVID</t>
  </si>
  <si>
    <t>+2:48.093</t>
  </si>
  <si>
    <t>+1:19.552</t>
  </si>
  <si>
    <t>Kassandra GLORIE</t>
  </si>
  <si>
    <t>Dakota SIME</t>
  </si>
  <si>
    <t>Jordan WILLIAMS</t>
  </si>
  <si>
    <t>Daniel MORRIS</t>
  </si>
  <si>
    <t>Ryley COLLETT</t>
  </si>
  <si>
    <t>Ashley BROWN</t>
  </si>
  <si>
    <t>Jack WHEELER</t>
  </si>
  <si>
    <t>Hayden IVINS</t>
  </si>
  <si>
    <t>1:57.408</t>
  </si>
  <si>
    <t>42:11.334</t>
  </si>
  <si>
    <t>1:57.989</t>
  </si>
  <si>
    <t>42:11.750</t>
  </si>
  <si>
    <t>1:58.912</t>
  </si>
  <si>
    <t>42:12.513</t>
  </si>
  <si>
    <t>1:59.593</t>
  </si>
  <si>
    <t>42:30.413</t>
  </si>
  <si>
    <t>2:09.217</t>
  </si>
  <si>
    <t>42:08.454</t>
  </si>
  <si>
    <t>18:06.282</t>
  </si>
  <si>
    <t>2:00.995</t>
  </si>
  <si>
    <t>42:31.964</t>
  </si>
  <si>
    <t>2:14.400</t>
  </si>
  <si>
    <t>42:30.215</t>
  </si>
  <si>
    <t>2:30.779</t>
  </si>
  <si>
    <t>43:10.775</t>
  </si>
  <si>
    <t>2:04.684</t>
  </si>
  <si>
    <t>43:16.299</t>
  </si>
  <si>
    <t>2:07.943</t>
  </si>
  <si>
    <t>43:16.615</t>
  </si>
  <si>
    <t>2:09.631</t>
  </si>
  <si>
    <t>43:18.472</t>
  </si>
  <si>
    <t>Michael JENSEN</t>
  </si>
  <si>
    <t>16:42.647</t>
  </si>
  <si>
    <t>1:50.426</t>
  </si>
  <si>
    <t>39:25.816</t>
  </si>
  <si>
    <t>1:56.492</t>
  </si>
  <si>
    <t>39:32.291</t>
  </si>
  <si>
    <t>1:56.602</t>
  </si>
  <si>
    <t>39:32.635</t>
  </si>
  <si>
    <t>1:57.577</t>
  </si>
  <si>
    <t>39:33.214</t>
  </si>
  <si>
    <t>1:58.741</t>
  </si>
  <si>
    <t>39:33.926</t>
  </si>
  <si>
    <t>1:58.633</t>
  </si>
  <si>
    <t>39:34.262</t>
  </si>
  <si>
    <t>2:03.342</t>
  </si>
  <si>
    <t>39:39.591</t>
  </si>
  <si>
    <t>2:06.181</t>
  </si>
  <si>
    <t>39:41.587</t>
  </si>
  <si>
    <t>2:03.315</t>
  </si>
  <si>
    <t>33:18.439</t>
  </si>
  <si>
    <t>2:02.431</t>
  </si>
  <si>
    <t>33:18.683</t>
  </si>
  <si>
    <t>2:02.730</t>
  </si>
  <si>
    <t>33:19.259</t>
  </si>
  <si>
    <t>2:04.752</t>
  </si>
  <si>
    <t>33:19.334</t>
  </si>
  <si>
    <t>2:04.533</t>
  </si>
  <si>
    <t>33:19.382</t>
  </si>
  <si>
    <t>2:05.032</t>
  </si>
  <si>
    <t>33:21.818</t>
  </si>
  <si>
    <t>2:06.752</t>
  </si>
  <si>
    <t>33:22.324</t>
  </si>
  <si>
    <t>2:06.963</t>
  </si>
  <si>
    <t>33:22.839</t>
  </si>
  <si>
    <t>2:42.407</t>
  </si>
  <si>
    <t>29:21.424</t>
  </si>
  <si>
    <t>2:43.157</t>
  </si>
  <si>
    <t>29:21.906</t>
  </si>
  <si>
    <t>2:43.568</t>
  </si>
  <si>
    <t>29:22.016</t>
  </si>
  <si>
    <t>2:21.950</t>
  </si>
  <si>
    <t>48:16.871</t>
  </si>
  <si>
    <t>2:18.940</t>
  </si>
  <si>
    <t>48:18.657</t>
  </si>
  <si>
    <t>2:26.184</t>
  </si>
  <si>
    <t>48:28.260</t>
  </si>
  <si>
    <t>2:31.444</t>
  </si>
  <si>
    <t>48:34.448</t>
  </si>
  <si>
    <t>2:32.114</t>
  </si>
  <si>
    <t>48:36.050</t>
  </si>
  <si>
    <t>2:51.975</t>
  </si>
  <si>
    <t>48:51.493</t>
  </si>
  <si>
    <t>41:38.914</t>
  </si>
  <si>
    <t>40:56.981</t>
  </si>
  <si>
    <t>21:05.371</t>
  </si>
  <si>
    <t>2:27.913</t>
  </si>
  <si>
    <t>41:52.410</t>
  </si>
  <si>
    <t>2:27.756</t>
  </si>
  <si>
    <t>41:52.426</t>
  </si>
  <si>
    <t>Michael JANSEN</t>
  </si>
  <si>
    <t>2:27.211</t>
  </si>
  <si>
    <t>41:52.787</t>
  </si>
  <si>
    <t>2:27.951</t>
  </si>
  <si>
    <t>41:52.934</t>
  </si>
  <si>
    <t>2:29.318</t>
  </si>
  <si>
    <t>41:53.658</t>
  </si>
  <si>
    <t>2:29.127</t>
  </si>
  <si>
    <t>41:54.305</t>
  </si>
  <si>
    <t>2:29.081</t>
  </si>
  <si>
    <t>41:54.503</t>
  </si>
  <si>
    <t>2:33.272</t>
  </si>
  <si>
    <t>37:49.750</t>
  </si>
  <si>
    <t>2:35.218</t>
  </si>
  <si>
    <t>37:51.861</t>
  </si>
  <si>
    <t>2:36.091</t>
  </si>
  <si>
    <t>37:51.961</t>
  </si>
  <si>
    <t>2:37.175</t>
  </si>
  <si>
    <t>37:53.390</t>
  </si>
  <si>
    <t>2:36.933</t>
  </si>
  <si>
    <t>37:53.937</t>
  </si>
  <si>
    <t>2:47.334</t>
  </si>
  <si>
    <t>38:03.031</t>
  </si>
  <si>
    <t>2:54.381</t>
  </si>
  <si>
    <t>33:19.833</t>
  </si>
  <si>
    <t>2:54.616</t>
  </si>
  <si>
    <t>33:53.791</t>
  </si>
  <si>
    <t>2:54.932</t>
  </si>
  <si>
    <t>33:53.865</t>
  </si>
  <si>
    <t>2:56.144</t>
  </si>
  <si>
    <t>33:53.972</t>
  </si>
  <si>
    <t>2:55.992</t>
  </si>
  <si>
    <t>33:54.361</t>
  </si>
  <si>
    <t>2:57.401</t>
  </si>
  <si>
    <t>33:55.524</t>
  </si>
  <si>
    <t>3:04.538</t>
  </si>
  <si>
    <t>34:04.265</t>
  </si>
  <si>
    <t>3:08.423</t>
  </si>
  <si>
    <t>34:06.005</t>
  </si>
  <si>
    <t>3:41.400</t>
  </si>
  <si>
    <t>34:06.730</t>
  </si>
  <si>
    <t>3:14.479</t>
  </si>
  <si>
    <t>23:02.239</t>
  </si>
  <si>
    <t>3:22.634</t>
  </si>
  <si>
    <t>23:37.079</t>
  </si>
  <si>
    <t>3:23.035</t>
  </si>
  <si>
    <t>23:37.328</t>
  </si>
  <si>
    <t>Race #7 (ring)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</si>
</sst>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47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4" fillId="0" borderId="0" xfId="0" applyFont="1"/>
    <xf numFmtId="0" fontId="5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5" xfId="0" applyBorder="1"/>
    <xf numFmtId="0" fontId="3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5" fillId="4" borderId="0" xfId="0" applyFont="1" applyFill="1"/>
    <xf numFmtId="0" fontId="5" fillId="5" borderId="16" xfId="0" applyFont="1" applyFill="1" applyBorder="1"/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0" fillId="0" borderId="0" xfId="0" applyNumberFormat="1" applyFont="1"/>
    <xf numFmtId="0" fontId="0" fillId="8" borderId="0" xfId="0" applyFill="1"/>
    <xf numFmtId="0" fontId="10" fillId="0" borderId="0" xfId="1"/>
    <xf numFmtId="49" fontId="10" fillId="0" borderId="0" xfId="1" applyNumberFormat="1" applyFont="1"/>
    <xf numFmtId="0" fontId="10" fillId="0" borderId="0" xfId="1" applyFill="1"/>
    <xf numFmtId="0" fontId="10" fillId="0" borderId="0" xfId="1"/>
    <xf numFmtId="49" fontId="10" fillId="0" borderId="0" xfId="1" applyNumberFormat="1" applyFont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0530-A300-46DE-8DEC-EC9BEEE3C5B0}">
  <dimension ref="A1:I35"/>
  <sheetViews>
    <sheetView workbookViewId="0">
      <selection activeCell="G8" sqref="G8"/>
    </sheetView>
  </sheetViews>
  <sheetFormatPr defaultRowHeight="15" x14ac:dyDescent="0.25"/>
  <cols>
    <col min="1" max="1" width="12.5703125" customWidth="1"/>
  </cols>
  <sheetData>
    <row r="1" spans="1:7" x14ac:dyDescent="0.25">
      <c r="A1" s="49" t="s">
        <v>275</v>
      </c>
      <c r="B1" s="49"/>
      <c r="C1" s="49"/>
      <c r="D1" s="8"/>
      <c r="E1" s="9"/>
      <c r="F1" s="10"/>
      <c r="G1" s="9"/>
    </row>
    <row r="2" spans="1:7" x14ac:dyDescent="0.25">
      <c r="A2" s="11" t="s">
        <v>276</v>
      </c>
      <c r="B2" s="11" t="s">
        <v>273</v>
      </c>
      <c r="C2" s="11" t="s">
        <v>5</v>
      </c>
      <c r="D2" s="11" t="s">
        <v>277</v>
      </c>
      <c r="F2" s="10"/>
    </row>
    <row r="3" spans="1:7" ht="15.75" thickBot="1" x14ac:dyDescent="0.3">
      <c r="A3" s="12"/>
      <c r="B3" s="8"/>
      <c r="C3" s="11"/>
      <c r="D3" s="12"/>
      <c r="F3" s="10"/>
    </row>
    <row r="4" spans="1:7" x14ac:dyDescent="0.25">
      <c r="A4" s="50" t="s">
        <v>278</v>
      </c>
      <c r="B4" s="13" t="s">
        <v>279</v>
      </c>
      <c r="C4" s="13">
        <v>8</v>
      </c>
      <c r="D4" s="14">
        <v>70.400000000000006</v>
      </c>
      <c r="F4" s="10"/>
    </row>
    <row r="5" spans="1:7" x14ac:dyDescent="0.25">
      <c r="A5" s="51"/>
      <c r="B5" s="15" t="s">
        <v>280</v>
      </c>
      <c r="C5" s="10">
        <v>7</v>
      </c>
      <c r="D5" s="16">
        <v>61.6</v>
      </c>
      <c r="F5" s="10"/>
    </row>
    <row r="6" spans="1:7" x14ac:dyDescent="0.25">
      <c r="A6" s="51"/>
      <c r="B6" s="15" t="s">
        <v>281</v>
      </c>
      <c r="C6" s="10">
        <v>6</v>
      </c>
      <c r="D6" s="16">
        <v>52.8</v>
      </c>
      <c r="F6" s="10"/>
    </row>
    <row r="7" spans="1:7" x14ac:dyDescent="0.25">
      <c r="A7" s="51"/>
      <c r="B7" s="15" t="s">
        <v>282</v>
      </c>
      <c r="C7" s="10">
        <v>5</v>
      </c>
      <c r="D7" s="17">
        <v>44</v>
      </c>
      <c r="F7" s="10"/>
    </row>
    <row r="8" spans="1:7" x14ac:dyDescent="0.25">
      <c r="A8" s="51"/>
      <c r="B8" s="15" t="s">
        <v>283</v>
      </c>
      <c r="C8" s="10">
        <v>4</v>
      </c>
      <c r="D8" s="16">
        <v>35.200000000000003</v>
      </c>
      <c r="F8" s="10"/>
    </row>
    <row r="9" spans="1:7" ht="15.75" thickBot="1" x14ac:dyDescent="0.3">
      <c r="A9" s="52"/>
      <c r="B9" s="18" t="s">
        <v>284</v>
      </c>
      <c r="C9" s="10">
        <v>1</v>
      </c>
      <c r="D9" s="19">
        <v>8.8000000000000007</v>
      </c>
      <c r="F9" s="10"/>
    </row>
    <row r="10" spans="1:7" x14ac:dyDescent="0.25">
      <c r="A10" s="53" t="s">
        <v>285</v>
      </c>
      <c r="B10" s="13" t="s">
        <v>279</v>
      </c>
      <c r="C10" s="13">
        <v>7</v>
      </c>
      <c r="D10" s="20">
        <v>74.900000000000006</v>
      </c>
      <c r="F10" s="10"/>
    </row>
    <row r="11" spans="1:7" x14ac:dyDescent="0.25">
      <c r="A11" s="54"/>
      <c r="B11" s="15" t="s">
        <v>280</v>
      </c>
      <c r="C11" s="10">
        <v>6</v>
      </c>
      <c r="D11" s="21">
        <v>64.2</v>
      </c>
      <c r="F11" s="10"/>
    </row>
    <row r="12" spans="1:7" x14ac:dyDescent="0.25">
      <c r="A12" s="54"/>
      <c r="B12" s="15" t="s">
        <v>281</v>
      </c>
      <c r="C12" s="10">
        <v>5</v>
      </c>
      <c r="D12" s="21">
        <v>53.5</v>
      </c>
      <c r="F12" s="10"/>
    </row>
    <row r="13" spans="1:7" x14ac:dyDescent="0.25">
      <c r="A13" s="54"/>
      <c r="B13" s="15" t="s">
        <v>282</v>
      </c>
      <c r="C13" s="10">
        <v>4</v>
      </c>
      <c r="D13" s="21">
        <v>42.8</v>
      </c>
      <c r="F13" s="10"/>
    </row>
    <row r="14" spans="1:7" x14ac:dyDescent="0.25">
      <c r="A14" s="54"/>
      <c r="B14" s="15" t="s">
        <v>283</v>
      </c>
      <c r="C14" s="10">
        <v>3</v>
      </c>
      <c r="D14" s="21">
        <v>32.1</v>
      </c>
      <c r="F14" s="10"/>
    </row>
    <row r="15" spans="1:7" ht="15.75" thickBot="1" x14ac:dyDescent="0.3">
      <c r="A15" s="55"/>
      <c r="B15" s="18" t="s">
        <v>284</v>
      </c>
      <c r="C15" s="10">
        <v>1</v>
      </c>
      <c r="D15" s="22">
        <v>10.7</v>
      </c>
      <c r="F15" s="10"/>
    </row>
    <row r="16" spans="1:7" x14ac:dyDescent="0.25">
      <c r="A16" s="56" t="s">
        <v>286</v>
      </c>
      <c r="B16" s="13" t="s">
        <v>279</v>
      </c>
      <c r="C16" s="13">
        <v>8</v>
      </c>
      <c r="D16" s="20">
        <v>69.599999999999994</v>
      </c>
      <c r="F16" s="10">
        <v>60.899999999999991</v>
      </c>
      <c r="G16">
        <v>78.3</v>
      </c>
    </row>
    <row r="17" spans="1:9" x14ac:dyDescent="0.25">
      <c r="A17" s="57"/>
      <c r="B17" s="15" t="s">
        <v>280</v>
      </c>
      <c r="C17" s="10">
        <v>7</v>
      </c>
      <c r="D17" s="21">
        <v>60.9</v>
      </c>
      <c r="F17" s="10">
        <v>52.199999999999996</v>
      </c>
    </row>
    <row r="18" spans="1:9" x14ac:dyDescent="0.25">
      <c r="A18" s="57"/>
      <c r="B18" s="15" t="s">
        <v>281</v>
      </c>
      <c r="C18" s="10">
        <v>6</v>
      </c>
      <c r="D18" s="21">
        <v>52.2</v>
      </c>
      <c r="F18" s="10">
        <v>43.500000000000007</v>
      </c>
    </row>
    <row r="19" spans="1:9" x14ac:dyDescent="0.25">
      <c r="A19" s="57"/>
      <c r="B19" s="15" t="s">
        <v>282</v>
      </c>
      <c r="C19" s="10">
        <v>5</v>
      </c>
      <c r="D19" s="21">
        <v>43.5</v>
      </c>
      <c r="F19" s="10">
        <v>34.799999999999997</v>
      </c>
    </row>
    <row r="20" spans="1:9" x14ac:dyDescent="0.25">
      <c r="A20" s="57"/>
      <c r="B20" s="15" t="s">
        <v>283</v>
      </c>
      <c r="C20" s="10">
        <v>4</v>
      </c>
      <c r="D20" s="21">
        <v>34.799999999999997</v>
      </c>
      <c r="F20" s="10">
        <v>26.099999999999998</v>
      </c>
    </row>
    <row r="21" spans="1:9" ht="15.75" thickBot="1" x14ac:dyDescent="0.3">
      <c r="A21" s="58"/>
      <c r="B21" s="18" t="s">
        <v>284</v>
      </c>
      <c r="C21" s="18">
        <v>3</v>
      </c>
      <c r="D21" s="22">
        <v>26.099999999999998</v>
      </c>
      <c r="F21" s="10">
        <v>26.099999999999998</v>
      </c>
    </row>
    <row r="22" spans="1:9" x14ac:dyDescent="0.25">
      <c r="B22" s="9"/>
      <c r="C22" s="10"/>
      <c r="F22" s="10"/>
    </row>
    <row r="23" spans="1:9" x14ac:dyDescent="0.25">
      <c r="A23" s="59" t="s">
        <v>287</v>
      </c>
      <c r="B23" s="60"/>
      <c r="C23" s="60"/>
      <c r="D23" s="60"/>
      <c r="E23" s="60"/>
      <c r="F23" s="60"/>
      <c r="G23" s="60"/>
      <c r="H23" s="60"/>
      <c r="I23" s="61"/>
    </row>
    <row r="24" spans="1:9" x14ac:dyDescent="0.25">
      <c r="A24" s="62"/>
      <c r="B24" s="63"/>
      <c r="C24" s="63"/>
      <c r="D24" s="63"/>
      <c r="E24" s="63"/>
      <c r="F24" s="63"/>
      <c r="G24" s="63"/>
      <c r="H24" s="63"/>
      <c r="I24" s="64"/>
    </row>
    <row r="25" spans="1:9" x14ac:dyDescent="0.25">
      <c r="A25" s="42" t="s">
        <v>288</v>
      </c>
      <c r="B25" s="43" t="s">
        <v>289</v>
      </c>
      <c r="C25" s="43">
        <v>7</v>
      </c>
      <c r="D25" s="43">
        <v>6</v>
      </c>
      <c r="E25" s="43">
        <v>5</v>
      </c>
      <c r="F25" s="43">
        <v>4</v>
      </c>
      <c r="G25" s="43">
        <v>3</v>
      </c>
      <c r="H25" s="43">
        <v>2</v>
      </c>
      <c r="I25" s="44">
        <v>1</v>
      </c>
    </row>
    <row r="26" spans="1:9" x14ac:dyDescent="0.25">
      <c r="A26" s="45" t="s">
        <v>290</v>
      </c>
      <c r="B26" s="46" t="s">
        <v>287</v>
      </c>
      <c r="C26" s="47"/>
      <c r="D26" s="47"/>
      <c r="E26" s="47"/>
      <c r="F26" s="47"/>
      <c r="G26" s="47"/>
      <c r="H26" s="47"/>
      <c r="I26" s="48"/>
    </row>
    <row r="27" spans="1:9" x14ac:dyDescent="0.25">
      <c r="A27" s="23" t="s">
        <v>291</v>
      </c>
      <c r="B27" s="15">
        <v>12</v>
      </c>
      <c r="C27" s="15">
        <v>10</v>
      </c>
      <c r="D27" s="15">
        <v>8</v>
      </c>
      <c r="E27" s="15">
        <v>6</v>
      </c>
      <c r="F27" s="15">
        <v>4</v>
      </c>
      <c r="G27" s="15">
        <v>3</v>
      </c>
      <c r="H27" s="15">
        <v>3</v>
      </c>
      <c r="I27" s="24">
        <v>3</v>
      </c>
    </row>
    <row r="28" spans="1:9" x14ac:dyDescent="0.25">
      <c r="A28" s="23" t="s">
        <v>292</v>
      </c>
      <c r="B28" s="15">
        <v>8</v>
      </c>
      <c r="C28" s="15">
        <v>7</v>
      </c>
      <c r="D28" s="15">
        <v>6</v>
      </c>
      <c r="E28" s="15">
        <v>5</v>
      </c>
      <c r="F28" s="15">
        <v>3</v>
      </c>
      <c r="G28" s="15">
        <v>2</v>
      </c>
      <c r="H28" s="15">
        <v>2</v>
      </c>
      <c r="I28" s="24">
        <v>2</v>
      </c>
    </row>
    <row r="29" spans="1:9" x14ac:dyDescent="0.25">
      <c r="A29" s="23" t="s">
        <v>293</v>
      </c>
      <c r="B29" s="15">
        <v>5</v>
      </c>
      <c r="C29" s="15">
        <v>4</v>
      </c>
      <c r="D29" s="15">
        <v>3</v>
      </c>
      <c r="E29" s="15">
        <v>3</v>
      </c>
      <c r="F29" s="15">
        <v>2</v>
      </c>
      <c r="G29" s="15">
        <v>2</v>
      </c>
      <c r="H29" s="15"/>
      <c r="I29" s="24"/>
    </row>
    <row r="30" spans="1:9" x14ac:dyDescent="0.25">
      <c r="A30" s="23" t="s">
        <v>294</v>
      </c>
      <c r="B30" s="15">
        <v>3</v>
      </c>
      <c r="C30" s="15">
        <v>3</v>
      </c>
      <c r="D30" s="15">
        <v>2</v>
      </c>
      <c r="E30" s="15">
        <v>2</v>
      </c>
      <c r="F30" s="15">
        <v>2</v>
      </c>
      <c r="G30" s="15"/>
      <c r="H30" s="15"/>
      <c r="I30" s="24"/>
    </row>
    <row r="31" spans="1:9" x14ac:dyDescent="0.25">
      <c r="A31" s="23" t="s">
        <v>295</v>
      </c>
      <c r="B31" s="15">
        <v>2</v>
      </c>
      <c r="C31" s="15">
        <v>2</v>
      </c>
      <c r="D31" s="15">
        <v>2</v>
      </c>
      <c r="E31" s="15">
        <v>2</v>
      </c>
      <c r="F31" s="15"/>
      <c r="G31" s="15"/>
      <c r="H31" s="15"/>
      <c r="I31" s="24"/>
    </row>
    <row r="32" spans="1:9" x14ac:dyDescent="0.25">
      <c r="A32" s="23" t="s">
        <v>296</v>
      </c>
      <c r="B32" s="15">
        <v>2</v>
      </c>
      <c r="C32" s="15">
        <v>2</v>
      </c>
      <c r="D32" s="15">
        <v>2</v>
      </c>
      <c r="E32" s="15"/>
      <c r="F32" s="15"/>
      <c r="G32" s="15"/>
      <c r="H32" s="15"/>
      <c r="I32" s="24"/>
    </row>
    <row r="33" spans="1:9" x14ac:dyDescent="0.25">
      <c r="A33" s="23" t="s">
        <v>297</v>
      </c>
      <c r="B33" s="15">
        <v>2</v>
      </c>
      <c r="C33" s="15">
        <v>2</v>
      </c>
      <c r="D33" s="15"/>
      <c r="E33" s="15"/>
      <c r="F33" s="15"/>
      <c r="G33" s="15"/>
      <c r="H33" s="15"/>
      <c r="I33" s="24"/>
    </row>
    <row r="34" spans="1:9" x14ac:dyDescent="0.25">
      <c r="A34" s="23" t="s">
        <v>298</v>
      </c>
      <c r="B34" s="15">
        <v>2</v>
      </c>
      <c r="C34" s="15"/>
      <c r="D34" s="15"/>
      <c r="E34" s="15"/>
      <c r="F34" s="15"/>
      <c r="G34" s="15"/>
      <c r="H34" s="15"/>
      <c r="I34" s="24"/>
    </row>
    <row r="35" spans="1:9" x14ac:dyDescent="0.25">
      <c r="A35" s="25"/>
      <c r="B35" s="26"/>
      <c r="C35" s="27"/>
      <c r="D35" s="26"/>
      <c r="E35" s="26"/>
      <c r="F35" s="27"/>
      <c r="G35" s="26"/>
      <c r="H35" s="26"/>
      <c r="I35" s="28"/>
    </row>
  </sheetData>
  <sheetProtection algorithmName="SHA-512" hashValue="a7udSMq3xaa+/lULDPgrD9jl8AKFmZA3PXcbRI6ulw1nEPN4/zkmRh+lYRj9n2qllOqwc+GP/vyc/HMD7JTI/g==" saltValue="nxgvnX9z6dMpB/qE/QfCrQ==" spinCount="100000" sheet="1" objects="1" scenarios="1" selectLockedCells="1"/>
  <mergeCells count="6">
    <mergeCell ref="B26:I26"/>
    <mergeCell ref="A1:C1"/>
    <mergeCell ref="A4:A9"/>
    <mergeCell ref="A10:A15"/>
    <mergeCell ref="A16:A21"/>
    <mergeCell ref="A23:I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B94F-A2C0-475D-814E-CBEA57F92AA4}">
  <dimension ref="A1:N170"/>
  <sheetViews>
    <sheetView workbookViewId="0">
      <selection activeCell="N178" sqref="N178"/>
    </sheetView>
  </sheetViews>
  <sheetFormatPr defaultRowHeight="15" x14ac:dyDescent="0.25"/>
  <cols>
    <col min="3" max="3" width="27.28515625" bestFit="1" customWidth="1"/>
    <col min="12" max="12" width="19" bestFit="1" customWidth="1"/>
    <col min="13" max="13" width="28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A2">
        <v>1</v>
      </c>
      <c r="B2">
        <v>20</v>
      </c>
      <c r="C2" t="s">
        <v>1205</v>
      </c>
      <c r="D2" t="s">
        <v>1206</v>
      </c>
      <c r="E2" s="1">
        <v>1.6764467592592593E-3</v>
      </c>
      <c r="F2">
        <v>19</v>
      </c>
      <c r="G2" s="1">
        <v>3.6621041666666666E-2</v>
      </c>
      <c r="H2">
        <v>0</v>
      </c>
      <c r="I2">
        <v>0</v>
      </c>
      <c r="J2">
        <v>0</v>
      </c>
      <c r="K2">
        <v>20</v>
      </c>
      <c r="L2" t="str">
        <f>IFERROR(VLOOKUP(C2,'Members List'!H:H,1,FALSE),"")</f>
        <v/>
      </c>
      <c r="M2" t="str">
        <f>IFERROR(VLOOKUP(L2,'Members List'!H:I,2,FALSE),"")</f>
        <v/>
      </c>
    </row>
    <row r="3" spans="1:14" x14ac:dyDescent="0.25">
      <c r="A3">
        <v>2</v>
      </c>
      <c r="B3">
        <v>26</v>
      </c>
      <c r="C3" t="s">
        <v>1207</v>
      </c>
      <c r="D3" t="s">
        <v>1206</v>
      </c>
      <c r="E3" s="1">
        <v>1.6511805555555557E-3</v>
      </c>
      <c r="F3">
        <v>19</v>
      </c>
      <c r="G3" s="1">
        <v>3.66216087962963E-2</v>
      </c>
      <c r="H3">
        <v>4.9000000000000002E-2</v>
      </c>
      <c r="I3">
        <v>4.9000000000000002E-2</v>
      </c>
      <c r="J3">
        <v>0</v>
      </c>
      <c r="K3">
        <v>1053</v>
      </c>
      <c r="L3" t="str">
        <f>IFERROR(VLOOKUP(C3,'Members List'!H:H,1,FALSE),"")</f>
        <v/>
      </c>
      <c r="M3" t="str">
        <f>IFERROR(VLOOKUP(L3,'Members List'!H:I,2,FALSE),"")</f>
        <v/>
      </c>
    </row>
    <row r="4" spans="1:14" x14ac:dyDescent="0.25">
      <c r="A4">
        <v>3</v>
      </c>
      <c r="B4">
        <v>29</v>
      </c>
      <c r="C4" t="s">
        <v>1208</v>
      </c>
      <c r="D4" t="s">
        <v>1206</v>
      </c>
      <c r="E4" s="1">
        <v>1.6950578703703702E-3</v>
      </c>
      <c r="F4">
        <v>19</v>
      </c>
      <c r="G4" s="1">
        <v>3.662630787037037E-2</v>
      </c>
      <c r="H4">
        <v>0.45500000000000002</v>
      </c>
      <c r="I4">
        <v>0.40600000000000003</v>
      </c>
      <c r="J4">
        <v>0</v>
      </c>
      <c r="K4">
        <v>29</v>
      </c>
      <c r="L4" t="str">
        <f>IFERROR(VLOOKUP(C4,'Members List'!H:H,1,FALSE),"")</f>
        <v/>
      </c>
      <c r="M4" t="str">
        <f>IFERROR(VLOOKUP(L4,'Members List'!H:I,2,FALSE),"")</f>
        <v/>
      </c>
    </row>
    <row r="5" spans="1:14" x14ac:dyDescent="0.25">
      <c r="A5">
        <v>4</v>
      </c>
      <c r="B5">
        <v>4</v>
      </c>
      <c r="C5" t="s">
        <v>1209</v>
      </c>
      <c r="D5" t="s">
        <v>1206</v>
      </c>
      <c r="E5" s="1">
        <v>1.709525462962963E-3</v>
      </c>
      <c r="F5">
        <v>19</v>
      </c>
      <c r="G5" s="1">
        <v>3.6649363425925931E-2</v>
      </c>
      <c r="H5">
        <v>2.4470000000000001</v>
      </c>
      <c r="I5">
        <v>1.992</v>
      </c>
      <c r="J5">
        <v>0</v>
      </c>
      <c r="K5" t="s">
        <v>1210</v>
      </c>
      <c r="L5" t="str">
        <f>IFERROR(VLOOKUP(C5,'Members List'!H:H,1,FALSE),"")</f>
        <v/>
      </c>
      <c r="M5" t="str">
        <f>IFERROR(VLOOKUP(L5,'Members List'!H:I,2,FALSE),"")</f>
        <v/>
      </c>
    </row>
    <row r="6" spans="1:14" x14ac:dyDescent="0.25">
      <c r="A6">
        <v>5</v>
      </c>
      <c r="B6">
        <v>32</v>
      </c>
      <c r="C6" t="s">
        <v>20</v>
      </c>
      <c r="D6" t="s">
        <v>1206</v>
      </c>
      <c r="E6" s="1">
        <v>1.6820833333333334E-3</v>
      </c>
      <c r="F6">
        <v>19</v>
      </c>
      <c r="G6" s="1">
        <v>3.6649398148148153E-2</v>
      </c>
      <c r="H6">
        <v>2.4500000000000002</v>
      </c>
      <c r="I6">
        <v>3.0000000000000001E-3</v>
      </c>
      <c r="J6">
        <v>0</v>
      </c>
      <c r="K6">
        <v>32</v>
      </c>
      <c r="L6" t="str">
        <f>IFERROR(VLOOKUP(C6,'Members List'!H:H,1,FALSE),"")</f>
        <v>Theo Yates</v>
      </c>
      <c r="M6" t="str">
        <f>IFERROR(VLOOKUP(L6,'Members List'!H:I,2,FALSE),"")</f>
        <v>Race - Elite and U23</v>
      </c>
      <c r="N6">
        <v>0</v>
      </c>
    </row>
    <row r="7" spans="1:14" x14ac:dyDescent="0.25">
      <c r="A7">
        <v>6</v>
      </c>
      <c r="B7">
        <v>200</v>
      </c>
      <c r="C7" t="s">
        <v>1211</v>
      </c>
      <c r="D7" t="s">
        <v>1206</v>
      </c>
      <c r="E7" s="1">
        <v>1.6826041666666667E-3</v>
      </c>
      <c r="F7">
        <v>19</v>
      </c>
      <c r="G7" s="1">
        <v>3.6651365740740738E-2</v>
      </c>
      <c r="H7">
        <v>2.62</v>
      </c>
      <c r="I7">
        <v>0.17</v>
      </c>
      <c r="J7">
        <v>0</v>
      </c>
      <c r="K7" t="s">
        <v>1212</v>
      </c>
      <c r="L7" t="str">
        <f>IFERROR(VLOOKUP(C7,'Members List'!H:H,1,FALSE),"")</f>
        <v/>
      </c>
      <c r="M7" t="str">
        <f>IFERROR(VLOOKUP(L7,'Members List'!H:I,2,FALSE),"")</f>
        <v/>
      </c>
    </row>
    <row r="8" spans="1:14" x14ac:dyDescent="0.25">
      <c r="A8">
        <v>7</v>
      </c>
      <c r="B8">
        <v>15</v>
      </c>
      <c r="C8" t="s">
        <v>22</v>
      </c>
      <c r="D8" t="s">
        <v>1206</v>
      </c>
      <c r="E8" s="1">
        <v>1.7175462962962962E-3</v>
      </c>
      <c r="F8">
        <v>19</v>
      </c>
      <c r="G8" s="1">
        <v>3.6653206018518521E-2</v>
      </c>
      <c r="H8">
        <v>2.7789999999999999</v>
      </c>
      <c r="I8">
        <v>0.159</v>
      </c>
      <c r="J8">
        <v>0</v>
      </c>
      <c r="K8">
        <v>15</v>
      </c>
      <c r="L8" t="str">
        <f>IFERROR(VLOOKUP(C8,'Members List'!H:H,1,FALSE),"")</f>
        <v/>
      </c>
      <c r="M8" t="str">
        <f>IFERROR(VLOOKUP(L8,'Members List'!H:I,2,FALSE),"")</f>
        <v/>
      </c>
    </row>
    <row r="9" spans="1:14" x14ac:dyDescent="0.25">
      <c r="A9">
        <v>8</v>
      </c>
      <c r="B9">
        <v>31</v>
      </c>
      <c r="C9" t="s">
        <v>1213</v>
      </c>
      <c r="D9" t="s">
        <v>1206</v>
      </c>
      <c r="E9" s="1">
        <v>1.6805671296296297E-3</v>
      </c>
      <c r="F9">
        <v>19</v>
      </c>
      <c r="G9" s="1">
        <v>3.6655439814814818E-2</v>
      </c>
      <c r="H9">
        <v>2.972</v>
      </c>
      <c r="I9">
        <v>0.193</v>
      </c>
      <c r="J9">
        <v>0</v>
      </c>
      <c r="K9">
        <v>31</v>
      </c>
      <c r="L9" t="str">
        <f>IFERROR(VLOOKUP(C9,'Members List'!H:H,1,FALSE),"")</f>
        <v/>
      </c>
      <c r="M9" t="str">
        <f>IFERROR(VLOOKUP(L9,'Members List'!H:I,2,FALSE),"")</f>
        <v/>
      </c>
    </row>
    <row r="10" spans="1:14" x14ac:dyDescent="0.25">
      <c r="A10">
        <v>9</v>
      </c>
      <c r="B10">
        <v>28</v>
      </c>
      <c r="C10" t="s">
        <v>624</v>
      </c>
      <c r="D10" t="s">
        <v>1206</v>
      </c>
      <c r="E10" s="1">
        <v>1.6807060185185187E-3</v>
      </c>
      <c r="F10">
        <v>19</v>
      </c>
      <c r="G10" s="1">
        <v>3.6657638888888892E-2</v>
      </c>
      <c r="H10">
        <v>3.1619999999999999</v>
      </c>
      <c r="I10">
        <v>0.19</v>
      </c>
      <c r="J10">
        <v>0</v>
      </c>
      <c r="K10">
        <v>28</v>
      </c>
      <c r="L10" t="str">
        <f>IFERROR(VLOOKUP(C10,'Members List'!H:H,1,FALSE),"")</f>
        <v/>
      </c>
      <c r="M10" t="str">
        <f>IFERROR(VLOOKUP(L10,'Members List'!H:I,2,FALSE),"")</f>
        <v/>
      </c>
    </row>
    <row r="11" spans="1:14" x14ac:dyDescent="0.25">
      <c r="A11">
        <v>10</v>
      </c>
      <c r="B11">
        <v>13</v>
      </c>
      <c r="C11" t="s">
        <v>1214</v>
      </c>
      <c r="D11" t="s">
        <v>1206</v>
      </c>
      <c r="E11" s="1">
        <v>1.6833912037037037E-3</v>
      </c>
      <c r="F11">
        <v>19</v>
      </c>
      <c r="G11" s="1">
        <v>3.6662395833333333E-2</v>
      </c>
      <c r="H11">
        <v>3.573</v>
      </c>
      <c r="I11">
        <v>0.41099999999999998</v>
      </c>
      <c r="J11">
        <v>0</v>
      </c>
      <c r="K11">
        <v>13</v>
      </c>
      <c r="L11" t="str">
        <f>IFERROR(VLOOKUP(C11,'Members List'!H:H,1,FALSE),"")</f>
        <v/>
      </c>
      <c r="M11" t="str">
        <f>IFERROR(VLOOKUP(L11,'Members List'!H:I,2,FALSE),"")</f>
        <v/>
      </c>
    </row>
    <row r="12" spans="1:14" x14ac:dyDescent="0.25">
      <c r="A12">
        <v>11</v>
      </c>
      <c r="B12">
        <v>1</v>
      </c>
      <c r="C12" t="s">
        <v>1215</v>
      </c>
      <c r="D12" t="s">
        <v>1206</v>
      </c>
      <c r="E12" s="1">
        <v>1.6902314814814816E-3</v>
      </c>
      <c r="F12">
        <v>19</v>
      </c>
      <c r="G12" s="1">
        <v>3.6663414351851852E-2</v>
      </c>
      <c r="H12">
        <v>3.661</v>
      </c>
      <c r="I12">
        <v>8.7999999999999995E-2</v>
      </c>
      <c r="J12">
        <v>0</v>
      </c>
      <c r="K12" t="s">
        <v>1216</v>
      </c>
      <c r="L12" t="str">
        <f>IFERROR(VLOOKUP(C12,'Members List'!H:H,1,FALSE),"")</f>
        <v/>
      </c>
      <c r="M12" t="str">
        <f>IFERROR(VLOOKUP(L12,'Members List'!H:I,2,FALSE),"")</f>
        <v/>
      </c>
    </row>
    <row r="13" spans="1:14" x14ac:dyDescent="0.25">
      <c r="A13">
        <v>12</v>
      </c>
      <c r="B13">
        <v>30</v>
      </c>
      <c r="C13" t="s">
        <v>19</v>
      </c>
      <c r="D13" t="s">
        <v>1206</v>
      </c>
      <c r="E13" s="1">
        <v>1.724710648148148E-3</v>
      </c>
      <c r="F13">
        <v>19</v>
      </c>
      <c r="G13" s="1">
        <v>3.6667060185185188E-2</v>
      </c>
      <c r="H13">
        <v>3.976</v>
      </c>
      <c r="I13">
        <v>0.315</v>
      </c>
      <c r="J13">
        <v>0</v>
      </c>
      <c r="K13">
        <v>30</v>
      </c>
      <c r="L13" t="str">
        <f>IFERROR(VLOOKUP(C13,'Members List'!H:H,1,FALSE),"")</f>
        <v/>
      </c>
      <c r="M13" t="str">
        <f>IFERROR(VLOOKUP(L13,'Members List'!H:I,2,FALSE),"")</f>
        <v/>
      </c>
    </row>
    <row r="14" spans="1:14" x14ac:dyDescent="0.25">
      <c r="A14">
        <v>13</v>
      </c>
      <c r="B14">
        <v>24</v>
      </c>
      <c r="C14" t="s">
        <v>1217</v>
      </c>
      <c r="D14" t="s">
        <v>1206</v>
      </c>
      <c r="E14" s="1">
        <v>1.7332060185185185E-3</v>
      </c>
      <c r="F14">
        <v>19</v>
      </c>
      <c r="G14" s="1">
        <v>3.6667071759259262E-2</v>
      </c>
      <c r="H14">
        <v>3.9769999999999999</v>
      </c>
      <c r="I14">
        <v>1E-3</v>
      </c>
      <c r="J14">
        <v>0</v>
      </c>
      <c r="K14">
        <v>24</v>
      </c>
      <c r="L14" t="str">
        <f>IFERROR(VLOOKUP(C14,'Members List'!H:H,1,FALSE),"")</f>
        <v/>
      </c>
      <c r="M14" t="str">
        <f>IFERROR(VLOOKUP(L14,'Members List'!H:I,2,FALSE),"")</f>
        <v/>
      </c>
    </row>
    <row r="15" spans="1:14" x14ac:dyDescent="0.25">
      <c r="A15">
        <v>14</v>
      </c>
      <c r="B15">
        <v>18</v>
      </c>
      <c r="C15" t="s">
        <v>1218</v>
      </c>
      <c r="D15" t="s">
        <v>1206</v>
      </c>
      <c r="E15" s="1">
        <v>1.7206828703703705E-3</v>
      </c>
      <c r="F15">
        <v>19</v>
      </c>
      <c r="G15" s="1">
        <v>3.6669490740740739E-2</v>
      </c>
      <c r="H15">
        <v>4.1859999999999999</v>
      </c>
      <c r="I15">
        <v>0.20899999999999999</v>
      </c>
      <c r="J15">
        <v>0</v>
      </c>
      <c r="K15">
        <v>18</v>
      </c>
      <c r="L15" t="str">
        <f>IFERROR(VLOOKUP(C15,'Members List'!H:H,1,FALSE),"")</f>
        <v/>
      </c>
      <c r="M15" t="str">
        <f>IFERROR(VLOOKUP(L15,'Members List'!H:I,2,FALSE),"")</f>
        <v/>
      </c>
    </row>
    <row r="16" spans="1:14" x14ac:dyDescent="0.25">
      <c r="A16">
        <v>15</v>
      </c>
      <c r="B16">
        <v>2</v>
      </c>
      <c r="C16" t="s">
        <v>35</v>
      </c>
      <c r="D16" t="s">
        <v>1206</v>
      </c>
      <c r="E16" s="1">
        <v>1.7052893518518519E-3</v>
      </c>
      <c r="F16">
        <v>19</v>
      </c>
      <c r="G16" s="1">
        <v>3.6670821759259259E-2</v>
      </c>
      <c r="H16">
        <v>4.3010000000000002</v>
      </c>
      <c r="I16">
        <v>0.115</v>
      </c>
      <c r="J16">
        <v>0</v>
      </c>
      <c r="K16" t="s">
        <v>37</v>
      </c>
      <c r="L16" t="str">
        <f>IFERROR(VLOOKUP(C16,'Members List'!H:H,1,FALSE),"")</f>
        <v>Matthew Peterson</v>
      </c>
      <c r="M16" t="str">
        <f>IFERROR(VLOOKUP(L16,'Members List'!H:I,2,FALSE),"")</f>
        <v>Race - Elite and U23</v>
      </c>
      <c r="N16">
        <v>0</v>
      </c>
    </row>
    <row r="17" spans="1:14" x14ac:dyDescent="0.25">
      <c r="A17">
        <v>16</v>
      </c>
      <c r="B17">
        <v>9</v>
      </c>
      <c r="C17" t="s">
        <v>1219</v>
      </c>
      <c r="D17" t="s">
        <v>1206</v>
      </c>
      <c r="E17" s="1">
        <v>1.7467824074074072E-3</v>
      </c>
      <c r="F17">
        <v>19</v>
      </c>
      <c r="G17" s="1">
        <v>3.6676006944444443E-2</v>
      </c>
      <c r="H17">
        <v>4.7489999999999997</v>
      </c>
      <c r="I17">
        <v>0.44800000000000001</v>
      </c>
      <c r="J17">
        <v>0</v>
      </c>
      <c r="K17">
        <v>9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>
        <v>17</v>
      </c>
      <c r="B18">
        <v>25</v>
      </c>
      <c r="C18" t="s">
        <v>25</v>
      </c>
      <c r="D18" t="s">
        <v>1206</v>
      </c>
      <c r="E18" s="1">
        <v>1.735613425925926E-3</v>
      </c>
      <c r="F18">
        <v>19</v>
      </c>
      <c r="G18" s="1">
        <v>3.6682523148148148E-2</v>
      </c>
      <c r="H18">
        <v>5.3120000000000003</v>
      </c>
      <c r="I18">
        <v>0.56299999999999994</v>
      </c>
      <c r="J18">
        <v>0</v>
      </c>
      <c r="K18">
        <v>25</v>
      </c>
      <c r="L18" t="str">
        <f>IFERROR(VLOOKUP(C18,'Members List'!H:H,1,FALSE),"")</f>
        <v/>
      </c>
      <c r="M18" t="str">
        <f>IFERROR(VLOOKUP(L18,'Members List'!H:I,2,FALSE),"")</f>
        <v/>
      </c>
    </row>
    <row r="19" spans="1:14" x14ac:dyDescent="0.25">
      <c r="A19">
        <v>18</v>
      </c>
      <c r="B19">
        <v>16</v>
      </c>
      <c r="C19" t="s">
        <v>1220</v>
      </c>
      <c r="D19" t="s">
        <v>1206</v>
      </c>
      <c r="E19" s="1">
        <v>1.7010069444444444E-3</v>
      </c>
      <c r="F19">
        <v>19</v>
      </c>
      <c r="G19" s="1">
        <v>3.6686469907407405E-2</v>
      </c>
      <c r="H19">
        <v>5.6529999999999996</v>
      </c>
      <c r="I19">
        <v>0.34100000000000003</v>
      </c>
      <c r="J19">
        <v>0</v>
      </c>
      <c r="K19">
        <v>16</v>
      </c>
      <c r="L19" t="str">
        <f>IFERROR(VLOOKUP(C19,'Members List'!H:H,1,FALSE),"")</f>
        <v/>
      </c>
      <c r="M19" t="str">
        <f>IFERROR(VLOOKUP(L19,'Members List'!H:I,2,FALSE),"")</f>
        <v/>
      </c>
    </row>
    <row r="20" spans="1:14" x14ac:dyDescent="0.25">
      <c r="A20">
        <v>19</v>
      </c>
      <c r="B20">
        <v>27</v>
      </c>
      <c r="C20" t="s">
        <v>1221</v>
      </c>
      <c r="D20" t="s">
        <v>1206</v>
      </c>
      <c r="E20" s="1">
        <v>1.7759259259259258E-3</v>
      </c>
      <c r="F20">
        <v>19</v>
      </c>
      <c r="G20" s="1">
        <v>3.6724456018518523E-2</v>
      </c>
      <c r="H20">
        <v>8.9350000000000005</v>
      </c>
      <c r="I20">
        <v>3.282</v>
      </c>
      <c r="J20">
        <v>0</v>
      </c>
      <c r="K20">
        <v>27</v>
      </c>
      <c r="L20" t="str">
        <f>IFERROR(VLOOKUP(C20,'Members List'!H:H,1,FALSE),"")</f>
        <v/>
      </c>
      <c r="M20" t="str">
        <f>IFERROR(VLOOKUP(L20,'Members List'!H:I,2,FALSE),"")</f>
        <v/>
      </c>
      <c r="N20">
        <v>0</v>
      </c>
    </row>
    <row r="21" spans="1:14" x14ac:dyDescent="0.25">
      <c r="A21">
        <v>20</v>
      </c>
      <c r="B21">
        <v>3</v>
      </c>
      <c r="C21" t="s">
        <v>30</v>
      </c>
      <c r="D21" t="s">
        <v>1206</v>
      </c>
      <c r="E21" s="1">
        <v>1.8803935185185184E-3</v>
      </c>
      <c r="F21">
        <v>19</v>
      </c>
      <c r="G21" s="1">
        <v>3.6863634259259259E-2</v>
      </c>
      <c r="H21">
        <v>20.96</v>
      </c>
      <c r="I21">
        <v>12.025</v>
      </c>
      <c r="J21">
        <v>0</v>
      </c>
      <c r="K21" t="s">
        <v>33</v>
      </c>
      <c r="L21" t="str">
        <f>IFERROR(VLOOKUP(C21,'Members List'!H:H,1,FALSE),"")</f>
        <v>Bernie Swart</v>
      </c>
      <c r="M21" t="str">
        <f>IFERROR(VLOOKUP(L21,'Members List'!H:I,2,FALSE),"")</f>
        <v/>
      </c>
    </row>
    <row r="22" spans="1:14" x14ac:dyDescent="0.25">
      <c r="A22">
        <v>21</v>
      </c>
      <c r="B22">
        <v>33</v>
      </c>
      <c r="C22" t="s">
        <v>1075</v>
      </c>
      <c r="D22" t="s">
        <v>1206</v>
      </c>
      <c r="E22" s="1">
        <v>2.143877314814815E-3</v>
      </c>
      <c r="F22">
        <v>19</v>
      </c>
      <c r="G22" s="1">
        <v>3.7107800925925929E-2</v>
      </c>
      <c r="H22">
        <v>42.055999999999997</v>
      </c>
      <c r="I22">
        <v>21.096</v>
      </c>
      <c r="J22">
        <v>0</v>
      </c>
      <c r="K22">
        <v>33</v>
      </c>
      <c r="L22" t="str">
        <f>IFERROR(VLOOKUP(C22,'Members List'!H:H,1,FALSE),"")</f>
        <v/>
      </c>
      <c r="M22" t="str">
        <f>IFERROR(VLOOKUP(L22,'Members List'!H:I,2,FALSE),"")</f>
        <v/>
      </c>
    </row>
    <row r="23" spans="1:14" x14ac:dyDescent="0.25">
      <c r="A23" t="s">
        <v>779</v>
      </c>
      <c r="B23">
        <v>5</v>
      </c>
      <c r="C23" t="s">
        <v>1222</v>
      </c>
      <c r="D23" t="s">
        <v>1206</v>
      </c>
      <c r="J23">
        <v>0</v>
      </c>
      <c r="K23" t="s">
        <v>1223</v>
      </c>
      <c r="L23" t="str">
        <f>IFERROR(VLOOKUP(C23,'Members List'!H:H,1,FALSE),"")</f>
        <v/>
      </c>
      <c r="M23" t="str">
        <f>IFERROR(VLOOKUP(L23,'Members List'!H:I,2,FALSE),"")</f>
        <v/>
      </c>
    </row>
    <row r="24" spans="1:14" x14ac:dyDescent="0.25">
      <c r="A24" t="s">
        <v>779</v>
      </c>
      <c r="B24">
        <v>6</v>
      </c>
      <c r="C24" t="s">
        <v>627</v>
      </c>
      <c r="D24" t="s">
        <v>1206</v>
      </c>
      <c r="J24">
        <v>0</v>
      </c>
      <c r="K24" t="s">
        <v>630</v>
      </c>
      <c r="L24" t="str">
        <f>IFERROR(VLOOKUP(C24,'Members List'!H:H,1,FALSE),"")</f>
        <v>Justin Ghosh</v>
      </c>
      <c r="M24" t="str">
        <f>IFERROR(VLOOKUP(L24,'Members List'!H:I,2,FALSE),"")</f>
        <v>Race - Elite and U23</v>
      </c>
      <c r="N24">
        <v>0</v>
      </c>
    </row>
    <row r="25" spans="1:14" x14ac:dyDescent="0.25">
      <c r="A25" t="s">
        <v>779</v>
      </c>
      <c r="B25">
        <v>7</v>
      </c>
      <c r="C25" t="s">
        <v>1224</v>
      </c>
      <c r="D25" t="s">
        <v>1206</v>
      </c>
      <c r="J25">
        <v>0</v>
      </c>
      <c r="K25">
        <v>7</v>
      </c>
      <c r="L25" t="str">
        <f>IFERROR(VLOOKUP(C25,'Members List'!H:H,1,FALSE),"")</f>
        <v/>
      </c>
      <c r="M25" t="str">
        <f>IFERROR(VLOOKUP(L25,'Members List'!H:I,2,FALSE),"")</f>
        <v/>
      </c>
    </row>
    <row r="26" spans="1:14" x14ac:dyDescent="0.25">
      <c r="A26" t="s">
        <v>779</v>
      </c>
      <c r="B26">
        <v>8</v>
      </c>
      <c r="C26" t="s">
        <v>1225</v>
      </c>
      <c r="D26" t="s">
        <v>1206</v>
      </c>
      <c r="J26">
        <v>0</v>
      </c>
      <c r="K26">
        <v>8</v>
      </c>
      <c r="L26" t="str">
        <f>IFERROR(VLOOKUP(C26,'Members List'!H:H,1,FALSE),"")</f>
        <v/>
      </c>
      <c r="M26" t="str">
        <f>IFERROR(VLOOKUP(L26,'Members List'!H:I,2,FALSE),"")</f>
        <v/>
      </c>
    </row>
    <row r="27" spans="1:14" x14ac:dyDescent="0.25">
      <c r="A27" t="s">
        <v>779</v>
      </c>
      <c r="B27">
        <v>10</v>
      </c>
      <c r="C27" t="s">
        <v>1226</v>
      </c>
      <c r="D27" t="s">
        <v>1206</v>
      </c>
      <c r="J27">
        <v>0</v>
      </c>
      <c r="K27">
        <v>10</v>
      </c>
      <c r="L27" t="str">
        <f>IFERROR(VLOOKUP(C27,'Members List'!H:H,1,FALSE),"")</f>
        <v/>
      </c>
      <c r="M27" t="str">
        <f>IFERROR(VLOOKUP(L27,'Members List'!H:I,2,FALSE),"")</f>
        <v/>
      </c>
    </row>
    <row r="28" spans="1:14" x14ac:dyDescent="0.25">
      <c r="A28" t="s">
        <v>779</v>
      </c>
      <c r="B28">
        <v>11</v>
      </c>
      <c r="C28" t="s">
        <v>1227</v>
      </c>
      <c r="D28" t="s">
        <v>1206</v>
      </c>
      <c r="J28">
        <v>0</v>
      </c>
      <c r="K28">
        <v>11</v>
      </c>
      <c r="L28" t="str">
        <f>IFERROR(VLOOKUP(C28,'Members List'!H:H,1,FALSE),"")</f>
        <v/>
      </c>
      <c r="M28" t="str">
        <f>IFERROR(VLOOKUP(L28,'Members List'!H:I,2,FALSE),"")</f>
        <v/>
      </c>
    </row>
    <row r="29" spans="1:14" x14ac:dyDescent="0.25">
      <c r="A29" t="s">
        <v>779</v>
      </c>
      <c r="B29">
        <v>12</v>
      </c>
      <c r="C29" t="s">
        <v>1228</v>
      </c>
      <c r="D29" t="s">
        <v>1206</v>
      </c>
      <c r="J29">
        <v>0</v>
      </c>
      <c r="K29">
        <v>12</v>
      </c>
      <c r="L29" t="str">
        <f>IFERROR(VLOOKUP(C29,'Members List'!H:H,1,FALSE),"")</f>
        <v/>
      </c>
      <c r="M29" t="str">
        <f>IFERROR(VLOOKUP(L29,'Members List'!H:I,2,FALSE),"")</f>
        <v/>
      </c>
    </row>
    <row r="30" spans="1:14" x14ac:dyDescent="0.25">
      <c r="A30" t="s">
        <v>779</v>
      </c>
      <c r="B30">
        <v>14</v>
      </c>
      <c r="C30" t="s">
        <v>1229</v>
      </c>
      <c r="D30" t="s">
        <v>1206</v>
      </c>
      <c r="J30">
        <v>0</v>
      </c>
      <c r="K30">
        <v>14</v>
      </c>
      <c r="L30" t="str">
        <f>IFERROR(VLOOKUP(C30,'Members List'!H:H,1,FALSE),"")</f>
        <v/>
      </c>
      <c r="M30" t="str">
        <f>IFERROR(VLOOKUP(L30,'Members List'!H:I,2,FALSE),"")</f>
        <v/>
      </c>
    </row>
    <row r="31" spans="1:14" x14ac:dyDescent="0.25">
      <c r="A31" t="s">
        <v>779</v>
      </c>
      <c r="B31">
        <v>17</v>
      </c>
      <c r="C31" t="s">
        <v>14</v>
      </c>
      <c r="D31" t="s">
        <v>1206</v>
      </c>
      <c r="J31">
        <v>0</v>
      </c>
      <c r="L31" t="str">
        <f>IFERROR(VLOOKUP(C31,'Members List'!H:H,1,FALSE),"")</f>
        <v>Conor Leahy</v>
      </c>
      <c r="M31" t="str">
        <f>IFERROR(VLOOKUP(L31,'Members List'!H:I,2,FALSE),"")</f>
        <v>Race - Elite and U23</v>
      </c>
      <c r="N31">
        <v>0</v>
      </c>
    </row>
    <row r="32" spans="1:14" x14ac:dyDescent="0.25">
      <c r="A32" t="s">
        <v>779</v>
      </c>
      <c r="B32">
        <v>19</v>
      </c>
      <c r="C32" t="s">
        <v>1230</v>
      </c>
      <c r="D32" t="s">
        <v>1206</v>
      </c>
      <c r="J32">
        <v>0</v>
      </c>
      <c r="K32">
        <v>19</v>
      </c>
      <c r="L32" t="str">
        <f>IFERROR(VLOOKUP(C32,'Members List'!H:H,1,FALSE),"")</f>
        <v/>
      </c>
      <c r="M32" t="str">
        <f>IFERROR(VLOOKUP(L32,'Members List'!H:I,2,FALSE),"")</f>
        <v/>
      </c>
    </row>
    <row r="33" spans="1:14" x14ac:dyDescent="0.25">
      <c r="A33" t="s">
        <v>779</v>
      </c>
      <c r="B33">
        <v>21</v>
      </c>
      <c r="C33" t="s">
        <v>1231</v>
      </c>
      <c r="D33" t="s">
        <v>1206</v>
      </c>
      <c r="J33">
        <v>0</v>
      </c>
      <c r="K33">
        <v>21</v>
      </c>
      <c r="L33" t="str">
        <f>IFERROR(VLOOKUP(C33,'Members List'!H:H,1,FALSE),"")</f>
        <v/>
      </c>
      <c r="M33" t="str">
        <f>IFERROR(VLOOKUP(L33,'Members List'!H:I,2,FALSE),"")</f>
        <v/>
      </c>
    </row>
    <row r="34" spans="1:14" x14ac:dyDescent="0.25">
      <c r="A34" t="s">
        <v>779</v>
      </c>
      <c r="B34">
        <v>22</v>
      </c>
      <c r="C34" t="s">
        <v>1232</v>
      </c>
      <c r="D34" t="s">
        <v>1206</v>
      </c>
      <c r="J34">
        <v>0</v>
      </c>
      <c r="K34">
        <v>22</v>
      </c>
      <c r="L34" t="str">
        <f>IFERROR(VLOOKUP(C34,'Members List'!H:H,1,FALSE),"")</f>
        <v/>
      </c>
      <c r="M34" t="str">
        <f>IFERROR(VLOOKUP(L34,'Members List'!H:I,2,FALSE),"")</f>
        <v/>
      </c>
    </row>
    <row r="35" spans="1:14" x14ac:dyDescent="0.25">
      <c r="A35" t="s">
        <v>779</v>
      </c>
      <c r="B35">
        <v>23</v>
      </c>
      <c r="C35" t="s">
        <v>1233</v>
      </c>
      <c r="D35" t="s">
        <v>1206</v>
      </c>
      <c r="J35">
        <v>0</v>
      </c>
      <c r="K35">
        <v>23</v>
      </c>
      <c r="L35" t="str">
        <f>IFERROR(VLOOKUP(C35,'Members List'!H:H,1,FALSE),"")</f>
        <v/>
      </c>
      <c r="M35" t="str">
        <f>IFERROR(VLOOKUP(L35,'Members List'!H:I,2,FALSE),"")</f>
        <v/>
      </c>
    </row>
    <row r="36" spans="1:14" x14ac:dyDescent="0.25">
      <c r="A36">
        <v>1</v>
      </c>
      <c r="B36">
        <v>76</v>
      </c>
      <c r="C36" t="s">
        <v>1234</v>
      </c>
      <c r="D36" t="s">
        <v>1235</v>
      </c>
      <c r="E36" s="1">
        <v>1.7393055555555556E-3</v>
      </c>
      <c r="F36">
        <v>14</v>
      </c>
      <c r="G36" s="1">
        <v>3.0732002314814818E-2</v>
      </c>
      <c r="H36">
        <v>0</v>
      </c>
      <c r="I36">
        <v>0</v>
      </c>
      <c r="J36">
        <v>0</v>
      </c>
      <c r="K36">
        <v>76</v>
      </c>
      <c r="L36" t="str">
        <f>IFERROR(VLOOKUP(C36,'Members List'!H:H,1,FALSE),"")</f>
        <v/>
      </c>
      <c r="M36" t="str">
        <f>IFERROR(VLOOKUP(L36,'Members List'!H:I,2,FALSE),"")</f>
        <v/>
      </c>
    </row>
    <row r="37" spans="1:14" x14ac:dyDescent="0.25">
      <c r="A37">
        <v>2</v>
      </c>
      <c r="B37">
        <v>81</v>
      </c>
      <c r="C37" t="s">
        <v>1236</v>
      </c>
      <c r="D37" t="s">
        <v>1235</v>
      </c>
      <c r="E37" s="1">
        <v>1.7392361111111113E-3</v>
      </c>
      <c r="F37">
        <v>14</v>
      </c>
      <c r="G37" s="1">
        <v>3.0733576388888888E-2</v>
      </c>
      <c r="H37">
        <v>0.13600000000000001</v>
      </c>
      <c r="I37">
        <v>0.13600000000000001</v>
      </c>
      <c r="J37">
        <v>0</v>
      </c>
      <c r="K37">
        <v>81</v>
      </c>
      <c r="L37" t="str">
        <f>IFERROR(VLOOKUP(C37,'Members List'!H:H,1,FALSE),"")</f>
        <v/>
      </c>
      <c r="M37" t="str">
        <f>IFERROR(VLOOKUP(L37,'Members List'!H:I,2,FALSE),"")</f>
        <v/>
      </c>
    </row>
    <row r="38" spans="1:14" x14ac:dyDescent="0.25">
      <c r="A38">
        <v>3</v>
      </c>
      <c r="B38">
        <v>72</v>
      </c>
      <c r="C38" t="s">
        <v>1237</v>
      </c>
      <c r="D38" t="s">
        <v>1235</v>
      </c>
      <c r="E38" s="1">
        <v>1.7358912037037039E-3</v>
      </c>
      <c r="F38">
        <v>14</v>
      </c>
      <c r="G38" s="1">
        <v>3.0733611111111111E-2</v>
      </c>
      <c r="H38">
        <v>0.13900000000000001</v>
      </c>
      <c r="I38">
        <v>3.0000000000000001E-3</v>
      </c>
      <c r="J38">
        <v>0</v>
      </c>
      <c r="K38">
        <v>72</v>
      </c>
      <c r="L38" t="str">
        <f>IFERROR(VLOOKUP(C38,'Members List'!H:H,1,FALSE),"")</f>
        <v/>
      </c>
      <c r="M38" t="str">
        <f>IFERROR(VLOOKUP(L38,'Members List'!H:I,2,FALSE),"")</f>
        <v/>
      </c>
    </row>
    <row r="39" spans="1:14" x14ac:dyDescent="0.25">
      <c r="A39">
        <v>4</v>
      </c>
      <c r="B39">
        <v>67</v>
      </c>
      <c r="C39" t="s">
        <v>1238</v>
      </c>
      <c r="D39" t="s">
        <v>1235</v>
      </c>
      <c r="E39" s="1">
        <v>1.748136574074074E-3</v>
      </c>
      <c r="F39">
        <v>14</v>
      </c>
      <c r="G39" s="1">
        <v>3.073923611111111E-2</v>
      </c>
      <c r="H39">
        <v>0.625</v>
      </c>
      <c r="I39">
        <v>0.48599999999999999</v>
      </c>
      <c r="J39">
        <v>0</v>
      </c>
      <c r="K39">
        <v>67</v>
      </c>
      <c r="L39" t="str">
        <f>IFERROR(VLOOKUP(C39,'Members List'!H:H,1,FALSE),"")</f>
        <v/>
      </c>
      <c r="M39" t="str">
        <f>IFERROR(VLOOKUP(L39,'Members List'!H:I,2,FALSE),"")</f>
        <v/>
      </c>
    </row>
    <row r="40" spans="1:14" x14ac:dyDescent="0.25">
      <c r="A40">
        <v>5</v>
      </c>
      <c r="B40">
        <v>79</v>
      </c>
      <c r="C40" t="s">
        <v>1239</v>
      </c>
      <c r="D40" t="s">
        <v>1235</v>
      </c>
      <c r="E40" s="1">
        <v>1.7535185185185186E-3</v>
      </c>
      <c r="F40">
        <v>14</v>
      </c>
      <c r="G40" s="1">
        <v>3.0740567129629626E-2</v>
      </c>
      <c r="H40">
        <v>0.74</v>
      </c>
      <c r="I40">
        <v>0.115</v>
      </c>
      <c r="J40">
        <v>0</v>
      </c>
      <c r="K40">
        <v>79</v>
      </c>
      <c r="L40" t="str">
        <f>IFERROR(VLOOKUP(C40,'Members List'!H:H,1,FALSE),"")</f>
        <v/>
      </c>
      <c r="M40" t="str">
        <f>IFERROR(VLOOKUP(L40,'Members List'!H:I,2,FALSE),"")</f>
        <v/>
      </c>
    </row>
    <row r="41" spans="1:14" x14ac:dyDescent="0.25">
      <c r="A41">
        <v>6</v>
      </c>
      <c r="B41">
        <v>80</v>
      </c>
      <c r="C41" t="s">
        <v>1240</v>
      </c>
      <c r="D41" t="s">
        <v>1235</v>
      </c>
      <c r="E41" s="1">
        <v>1.7510300925925924E-3</v>
      </c>
      <c r="F41">
        <v>14</v>
      </c>
      <c r="G41" s="1">
        <v>3.0742569444444447E-2</v>
      </c>
      <c r="H41">
        <v>0.91300000000000003</v>
      </c>
      <c r="I41">
        <v>0.17299999999999999</v>
      </c>
      <c r="J41">
        <v>0</v>
      </c>
      <c r="K41">
        <v>80</v>
      </c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A42">
        <v>7</v>
      </c>
      <c r="B42">
        <v>70</v>
      </c>
      <c r="C42" t="s">
        <v>1241</v>
      </c>
      <c r="D42" t="s">
        <v>1235</v>
      </c>
      <c r="E42" s="1">
        <v>1.7530324074074071E-3</v>
      </c>
      <c r="F42">
        <v>14</v>
      </c>
      <c r="G42" s="1">
        <v>3.0745138888888888E-2</v>
      </c>
      <c r="H42">
        <v>1.135</v>
      </c>
      <c r="I42">
        <v>0.222</v>
      </c>
      <c r="J42">
        <v>0</v>
      </c>
      <c r="K42">
        <v>70</v>
      </c>
      <c r="L42" t="str">
        <f>IFERROR(VLOOKUP(C42,'Members List'!H:H,1,FALSE),"")</f>
        <v/>
      </c>
      <c r="M42" t="str">
        <f>IFERROR(VLOOKUP(L42,'Members List'!H:I,2,FALSE),"")</f>
        <v/>
      </c>
    </row>
    <row r="43" spans="1:14" x14ac:dyDescent="0.25">
      <c r="A43">
        <v>8</v>
      </c>
      <c r="B43">
        <v>63</v>
      </c>
      <c r="C43" t="s">
        <v>56</v>
      </c>
      <c r="D43" t="s">
        <v>1235</v>
      </c>
      <c r="E43" s="1">
        <v>1.7455092592592591E-3</v>
      </c>
      <c r="F43">
        <v>14</v>
      </c>
      <c r="G43" s="1">
        <v>3.074601851851852E-2</v>
      </c>
      <c r="H43">
        <v>1.2110000000000001</v>
      </c>
      <c r="I43">
        <v>7.5999999999999998E-2</v>
      </c>
      <c r="J43">
        <v>0</v>
      </c>
      <c r="K43" t="s">
        <v>57</v>
      </c>
      <c r="L43" t="str">
        <f>IFERROR(VLOOKUP(C43,'Members List'!H:H,1,FALSE),"")</f>
        <v>Kelana Saleh</v>
      </c>
      <c r="M43" t="str">
        <f>IFERROR(VLOOKUP(L43,'Members List'!H:I,2,FALSE),"")</f>
        <v>Race - Masters U65</v>
      </c>
      <c r="N43">
        <v>0</v>
      </c>
    </row>
    <row r="44" spans="1:14" x14ac:dyDescent="0.25">
      <c r="A44">
        <v>9</v>
      </c>
      <c r="B44">
        <v>68</v>
      </c>
      <c r="C44" t="s">
        <v>42</v>
      </c>
      <c r="D44" t="s">
        <v>1235</v>
      </c>
      <c r="E44" s="1">
        <v>1.7545833333333335E-3</v>
      </c>
      <c r="F44">
        <v>14</v>
      </c>
      <c r="G44" s="1">
        <v>3.074753472222222E-2</v>
      </c>
      <c r="H44">
        <v>1.3420000000000001</v>
      </c>
      <c r="I44">
        <v>0.13100000000000001</v>
      </c>
      <c r="J44">
        <v>0</v>
      </c>
      <c r="K44">
        <v>68</v>
      </c>
      <c r="L44" t="str">
        <f>IFERROR(VLOOKUP(C44,'Members List'!H:H,1,FALSE),"")</f>
        <v>Luke Colum</v>
      </c>
      <c r="M44" t="str">
        <f>IFERROR(VLOOKUP(L44,'Members List'!H:I,2,FALSE),"")</f>
        <v>Race - Elite and U23 - Regional</v>
      </c>
      <c r="N44">
        <v>0</v>
      </c>
    </row>
    <row r="45" spans="1:14" x14ac:dyDescent="0.25">
      <c r="A45">
        <v>10</v>
      </c>
      <c r="B45">
        <v>77</v>
      </c>
      <c r="C45" t="s">
        <v>1242</v>
      </c>
      <c r="D45" t="s">
        <v>1235</v>
      </c>
      <c r="E45" s="1">
        <v>1.7592013888888889E-3</v>
      </c>
      <c r="F45">
        <v>14</v>
      </c>
      <c r="G45" s="1">
        <v>3.0749224537037035E-2</v>
      </c>
      <c r="H45">
        <v>1.488</v>
      </c>
      <c r="I45">
        <v>0.14599999999999999</v>
      </c>
      <c r="J45">
        <v>0</v>
      </c>
      <c r="K45">
        <v>77</v>
      </c>
      <c r="L45" t="str">
        <f>IFERROR(VLOOKUP(C45,'Members List'!H:H,1,FALSE),"")</f>
        <v/>
      </c>
      <c r="M45" t="str">
        <f>IFERROR(VLOOKUP(L45,'Members List'!H:I,2,FALSE),"")</f>
        <v/>
      </c>
    </row>
    <row r="46" spans="1:14" x14ac:dyDescent="0.25">
      <c r="A46">
        <v>11</v>
      </c>
      <c r="B46">
        <v>88</v>
      </c>
      <c r="C46" t="s">
        <v>653</v>
      </c>
      <c r="D46" t="s">
        <v>1235</v>
      </c>
      <c r="E46" s="1">
        <v>1.7631712962962963E-3</v>
      </c>
      <c r="F46">
        <v>14</v>
      </c>
      <c r="G46" s="1">
        <v>3.0750868055555557E-2</v>
      </c>
      <c r="H46">
        <v>1.63</v>
      </c>
      <c r="I46">
        <v>0.14199999999999999</v>
      </c>
      <c r="J46">
        <v>0</v>
      </c>
      <c r="K46">
        <v>88</v>
      </c>
      <c r="L46" t="str">
        <f>IFERROR(VLOOKUP(C46,'Members List'!H:H,1,FALSE),"")</f>
        <v/>
      </c>
      <c r="M46" t="str">
        <f>IFERROR(VLOOKUP(L46,'Members List'!H:I,2,FALSE),"")</f>
        <v/>
      </c>
    </row>
    <row r="47" spans="1:14" x14ac:dyDescent="0.25">
      <c r="A47">
        <v>12</v>
      </c>
      <c r="B47">
        <v>78</v>
      </c>
      <c r="C47" t="s">
        <v>1243</v>
      </c>
      <c r="D47" t="s">
        <v>1235</v>
      </c>
      <c r="E47" s="1">
        <v>1.7544328703703704E-3</v>
      </c>
      <c r="F47">
        <v>14</v>
      </c>
      <c r="G47" s="1">
        <v>3.0751296296296294E-2</v>
      </c>
      <c r="H47">
        <v>1.667</v>
      </c>
      <c r="I47">
        <v>3.6999999999999998E-2</v>
      </c>
      <c r="J47">
        <v>0</v>
      </c>
      <c r="K47">
        <v>78</v>
      </c>
      <c r="L47" t="str">
        <f>IFERROR(VLOOKUP(C47,'Members List'!H:H,1,FALSE),"")</f>
        <v/>
      </c>
      <c r="M47" t="str">
        <f>IFERROR(VLOOKUP(L47,'Members List'!H:I,2,FALSE),"")</f>
        <v/>
      </c>
    </row>
    <row r="48" spans="1:14" x14ac:dyDescent="0.25">
      <c r="A48">
        <v>13</v>
      </c>
      <c r="B48">
        <v>71</v>
      </c>
      <c r="C48" t="s">
        <v>1244</v>
      </c>
      <c r="D48" t="s">
        <v>1235</v>
      </c>
      <c r="E48" s="1">
        <v>1.7437500000000003E-3</v>
      </c>
      <c r="F48">
        <v>14</v>
      </c>
      <c r="G48" s="1">
        <v>3.0752546296296299E-2</v>
      </c>
      <c r="H48">
        <v>1.7749999999999999</v>
      </c>
      <c r="I48">
        <v>0.108</v>
      </c>
      <c r="J48">
        <v>0</v>
      </c>
      <c r="K48">
        <v>71</v>
      </c>
      <c r="L48" t="str">
        <f>IFERROR(VLOOKUP(C48,'Members List'!H:H,1,FALSE),"")</f>
        <v>Travis Goad</v>
      </c>
      <c r="M48" t="str">
        <f>IFERROR(VLOOKUP(L48,'Members List'!H:I,2,FALSE),"")</f>
        <v>Race - Masters U65</v>
      </c>
      <c r="N48">
        <v>0</v>
      </c>
    </row>
    <row r="49" spans="1:14" x14ac:dyDescent="0.25">
      <c r="A49">
        <v>14</v>
      </c>
      <c r="B49">
        <v>65</v>
      </c>
      <c r="C49" t="s">
        <v>1245</v>
      </c>
      <c r="D49" t="s">
        <v>1235</v>
      </c>
      <c r="E49" s="1">
        <v>1.7577083333333333E-3</v>
      </c>
      <c r="F49">
        <v>14</v>
      </c>
      <c r="G49" s="1">
        <v>3.0752789351851852E-2</v>
      </c>
      <c r="H49">
        <v>1.796</v>
      </c>
      <c r="I49">
        <v>2.1000000000000001E-2</v>
      </c>
      <c r="J49">
        <v>0</v>
      </c>
      <c r="K49">
        <v>65</v>
      </c>
      <c r="L49" t="str">
        <f>IFERROR(VLOOKUP(C49,'Members List'!H:H,1,FALSE),"")</f>
        <v/>
      </c>
      <c r="M49" t="str">
        <f>IFERROR(VLOOKUP(L49,'Members List'!H:I,2,FALSE),"")</f>
        <v/>
      </c>
    </row>
    <row r="50" spans="1:14" x14ac:dyDescent="0.25">
      <c r="A50">
        <v>15</v>
      </c>
      <c r="B50">
        <v>86</v>
      </c>
      <c r="C50" t="s">
        <v>49</v>
      </c>
      <c r="D50" t="s">
        <v>1235</v>
      </c>
      <c r="E50" s="1">
        <v>1.7682523148148147E-3</v>
      </c>
      <c r="F50">
        <v>14</v>
      </c>
      <c r="G50" s="1">
        <v>3.0752962962962965E-2</v>
      </c>
      <c r="H50">
        <v>1.8109999999999999</v>
      </c>
      <c r="I50">
        <v>1.4999999999999999E-2</v>
      </c>
      <c r="J50">
        <v>0</v>
      </c>
      <c r="K50">
        <v>86</v>
      </c>
      <c r="L50" t="str">
        <f>IFERROR(VLOOKUP(C50,'Members List'!H:H,1,FALSE),"")</f>
        <v>Scott Taylor</v>
      </c>
      <c r="M50" t="str">
        <f>IFERROR(VLOOKUP(L50,'Members List'!H:I,2,FALSE),"")</f>
        <v>Race - Masters U65</v>
      </c>
      <c r="N50">
        <v>0</v>
      </c>
    </row>
    <row r="51" spans="1:14" x14ac:dyDescent="0.25">
      <c r="A51">
        <v>16</v>
      </c>
      <c r="B51">
        <v>56</v>
      </c>
      <c r="C51" t="s">
        <v>1246</v>
      </c>
      <c r="D51" t="s">
        <v>1235</v>
      </c>
      <c r="E51" s="1">
        <v>1.75712962962963E-3</v>
      </c>
      <c r="F51">
        <v>14</v>
      </c>
      <c r="G51" s="1">
        <v>3.0754918981481482E-2</v>
      </c>
      <c r="H51">
        <v>1.98</v>
      </c>
      <c r="I51">
        <v>0.16900000000000001</v>
      </c>
      <c r="J51">
        <v>0</v>
      </c>
      <c r="K51" t="s">
        <v>1247</v>
      </c>
      <c r="L51" t="str">
        <f>IFERROR(VLOOKUP(C51,'Members List'!H:H,1,FALSE),"")</f>
        <v/>
      </c>
      <c r="M51" t="str">
        <f>IFERROR(VLOOKUP(L51,'Members List'!H:I,2,FALSE),"")</f>
        <v/>
      </c>
    </row>
    <row r="52" spans="1:14" x14ac:dyDescent="0.25">
      <c r="A52">
        <v>17</v>
      </c>
      <c r="B52">
        <v>82</v>
      </c>
      <c r="C52" t="s">
        <v>1248</v>
      </c>
      <c r="D52" t="s">
        <v>1235</v>
      </c>
      <c r="E52" s="1">
        <v>1.7661574074074075E-3</v>
      </c>
      <c r="F52">
        <v>14</v>
      </c>
      <c r="G52" s="1">
        <v>3.0755844907407407E-2</v>
      </c>
      <c r="H52">
        <v>2.06</v>
      </c>
      <c r="I52">
        <v>0.08</v>
      </c>
      <c r="J52">
        <v>0</v>
      </c>
      <c r="K52">
        <v>82</v>
      </c>
      <c r="L52" t="str">
        <f>IFERROR(VLOOKUP(C52,'Members List'!H:H,1,FALSE),"")</f>
        <v/>
      </c>
      <c r="M52" t="str">
        <f>IFERROR(VLOOKUP(L52,'Members List'!H:I,2,FALSE),"")</f>
        <v/>
      </c>
    </row>
    <row r="53" spans="1:14" x14ac:dyDescent="0.25">
      <c r="A53">
        <v>18</v>
      </c>
      <c r="B53">
        <v>85</v>
      </c>
      <c r="C53" t="s">
        <v>1249</v>
      </c>
      <c r="D53" t="s">
        <v>1235</v>
      </c>
      <c r="E53" s="1">
        <v>1.7735300925925924E-3</v>
      </c>
      <c r="F53">
        <v>14</v>
      </c>
      <c r="G53" s="1">
        <v>3.0758657407407408E-2</v>
      </c>
      <c r="H53">
        <v>2.3029999999999999</v>
      </c>
      <c r="I53">
        <v>0.24299999999999999</v>
      </c>
      <c r="J53">
        <v>0</v>
      </c>
      <c r="K53">
        <v>85</v>
      </c>
      <c r="L53" t="str">
        <f>IFERROR(VLOOKUP(C53,'Members List'!H:H,1,FALSE),"")</f>
        <v/>
      </c>
      <c r="M53" t="str">
        <f>IFERROR(VLOOKUP(L53,'Members List'!H:I,2,FALSE),"")</f>
        <v/>
      </c>
    </row>
    <row r="54" spans="1:14" x14ac:dyDescent="0.25">
      <c r="A54">
        <v>19</v>
      </c>
      <c r="B54">
        <v>69</v>
      </c>
      <c r="C54" t="s">
        <v>1250</v>
      </c>
      <c r="D54" t="s">
        <v>1235</v>
      </c>
      <c r="E54" s="1">
        <v>1.7643055555555554E-3</v>
      </c>
      <c r="F54">
        <v>14</v>
      </c>
      <c r="G54" s="1">
        <v>3.0760381944444443E-2</v>
      </c>
      <c r="H54">
        <v>2.452</v>
      </c>
      <c r="I54">
        <v>0.14899999999999999</v>
      </c>
      <c r="J54">
        <v>0</v>
      </c>
      <c r="K54">
        <v>69</v>
      </c>
      <c r="L54" t="str">
        <f>IFERROR(VLOOKUP(C54,'Members List'!H:H,1,FALSE),"")</f>
        <v/>
      </c>
      <c r="M54" t="str">
        <f>IFERROR(VLOOKUP(L54,'Members List'!H:I,2,FALSE),"")</f>
        <v/>
      </c>
    </row>
    <row r="55" spans="1:14" x14ac:dyDescent="0.25">
      <c r="A55">
        <v>20</v>
      </c>
      <c r="B55">
        <v>51</v>
      </c>
      <c r="C55" t="s">
        <v>648</v>
      </c>
      <c r="D55" t="s">
        <v>1235</v>
      </c>
      <c r="E55" s="1">
        <v>1.768738425925926E-3</v>
      </c>
      <c r="F55">
        <v>14</v>
      </c>
      <c r="G55" s="1">
        <v>3.076295138888889E-2</v>
      </c>
      <c r="H55">
        <v>2.6739999999999999</v>
      </c>
      <c r="I55">
        <v>0.222</v>
      </c>
      <c r="J55">
        <v>0</v>
      </c>
      <c r="K55" t="s">
        <v>652</v>
      </c>
      <c r="L55" t="str">
        <f>IFERROR(VLOOKUP(C55,'Members List'!H:H,1,FALSE),"")</f>
        <v/>
      </c>
      <c r="M55" t="str">
        <f>IFERROR(VLOOKUP(L55,'Members List'!H:I,2,FALSE),"")</f>
        <v/>
      </c>
    </row>
    <row r="56" spans="1:14" x14ac:dyDescent="0.25">
      <c r="A56">
        <v>21</v>
      </c>
      <c r="B56">
        <v>53</v>
      </c>
      <c r="C56" t="s">
        <v>44</v>
      </c>
      <c r="D56" t="s">
        <v>1235</v>
      </c>
      <c r="E56" s="1">
        <v>1.7667939814814814E-3</v>
      </c>
      <c r="F56">
        <v>14</v>
      </c>
      <c r="G56" s="1">
        <v>3.0763888888888886E-2</v>
      </c>
      <c r="H56">
        <v>2.7549999999999999</v>
      </c>
      <c r="I56">
        <v>8.1000000000000003E-2</v>
      </c>
      <c r="J56">
        <v>0</v>
      </c>
      <c r="K56" t="s">
        <v>45</v>
      </c>
      <c r="L56" t="str">
        <f>IFERROR(VLOOKUP(C56,'Members List'!H:H,1,FALSE),"")</f>
        <v/>
      </c>
      <c r="M56" t="str">
        <f>IFERROR(VLOOKUP(L56,'Members List'!H:I,2,FALSE),"")</f>
        <v/>
      </c>
    </row>
    <row r="57" spans="1:14" x14ac:dyDescent="0.25">
      <c r="A57">
        <v>22</v>
      </c>
      <c r="B57">
        <v>50</v>
      </c>
      <c r="C57" t="s">
        <v>619</v>
      </c>
      <c r="D57" t="s">
        <v>1235</v>
      </c>
      <c r="E57" s="1">
        <v>1.7735416666666665E-3</v>
      </c>
      <c r="F57">
        <v>14</v>
      </c>
      <c r="G57" s="1">
        <v>3.0768506944444444E-2</v>
      </c>
      <c r="H57">
        <v>3.1539999999999999</v>
      </c>
      <c r="I57">
        <v>0.39900000000000002</v>
      </c>
      <c r="J57">
        <v>0</v>
      </c>
      <c r="K57">
        <v>50</v>
      </c>
      <c r="L57" t="str">
        <f>IFERROR(VLOOKUP(C57,'Members List'!H:H,1,FALSE),"")</f>
        <v>Lawrence Considine</v>
      </c>
      <c r="M57" t="str">
        <f>IFERROR(VLOOKUP(L57,'Members List'!H:I,2,FALSE),"")</f>
        <v>Race - Elite and U23</v>
      </c>
      <c r="N57">
        <v>0</v>
      </c>
    </row>
    <row r="58" spans="1:14" x14ac:dyDescent="0.25">
      <c r="A58">
        <v>23</v>
      </c>
      <c r="B58">
        <v>57</v>
      </c>
      <c r="C58" t="s">
        <v>1251</v>
      </c>
      <c r="D58" t="s">
        <v>1235</v>
      </c>
      <c r="E58" s="1">
        <v>1.7717824074074075E-3</v>
      </c>
      <c r="F58">
        <v>14</v>
      </c>
      <c r="G58" s="1">
        <v>3.0773229166666669E-2</v>
      </c>
      <c r="H58">
        <v>3.5619999999999998</v>
      </c>
      <c r="I58">
        <v>0.40799999999999997</v>
      </c>
      <c r="J58">
        <v>0</v>
      </c>
      <c r="K58" t="s">
        <v>1252</v>
      </c>
      <c r="L58" t="str">
        <f>IFERROR(VLOOKUP(C58,'Members List'!H:H,1,FALSE),"")</f>
        <v>Chris Gaskell</v>
      </c>
      <c r="M58" t="str">
        <f>IFERROR(VLOOKUP(L58,'Members List'!H:I,2,FALSE),"")</f>
        <v>Race - Masters U65</v>
      </c>
      <c r="N58">
        <v>0</v>
      </c>
    </row>
    <row r="59" spans="1:14" x14ac:dyDescent="0.25">
      <c r="A59">
        <v>24</v>
      </c>
      <c r="B59">
        <v>52</v>
      </c>
      <c r="C59" t="s">
        <v>1253</v>
      </c>
      <c r="D59" t="s">
        <v>1235</v>
      </c>
      <c r="E59" s="1">
        <v>1.7737731481481482E-3</v>
      </c>
      <c r="F59">
        <v>14</v>
      </c>
      <c r="G59" s="1">
        <v>3.0773576388888887E-2</v>
      </c>
      <c r="H59">
        <v>3.5920000000000001</v>
      </c>
      <c r="I59">
        <v>0.03</v>
      </c>
      <c r="J59">
        <v>0</v>
      </c>
      <c r="K59" t="s">
        <v>1254</v>
      </c>
      <c r="L59" t="str">
        <f>IFERROR(VLOOKUP(C59,'Members List'!H:H,1,FALSE),"")</f>
        <v/>
      </c>
      <c r="M59" t="str">
        <f>IFERROR(VLOOKUP(L59,'Members List'!H:I,2,FALSE),"")</f>
        <v/>
      </c>
    </row>
    <row r="60" spans="1:14" x14ac:dyDescent="0.25">
      <c r="A60">
        <v>25</v>
      </c>
      <c r="B60">
        <v>75</v>
      </c>
      <c r="C60" t="s">
        <v>1255</v>
      </c>
      <c r="D60" t="s">
        <v>1235</v>
      </c>
      <c r="E60" s="1">
        <v>1.7934953703703704E-3</v>
      </c>
      <c r="F60">
        <v>14</v>
      </c>
      <c r="G60" s="1">
        <v>3.0787858796296294E-2</v>
      </c>
      <c r="H60">
        <v>4.8259999999999996</v>
      </c>
      <c r="I60">
        <v>1.234</v>
      </c>
      <c r="J60">
        <v>0</v>
      </c>
      <c r="K60">
        <v>75</v>
      </c>
      <c r="L60" t="str">
        <f>IFERROR(VLOOKUP(C60,'Members List'!H:H,1,FALSE),"")</f>
        <v/>
      </c>
      <c r="M60" t="str">
        <f>IFERROR(VLOOKUP(L60,'Members List'!H:I,2,FALSE),"")</f>
        <v/>
      </c>
    </row>
    <row r="61" spans="1:14" x14ac:dyDescent="0.25">
      <c r="A61">
        <v>26</v>
      </c>
      <c r="B61">
        <v>62</v>
      </c>
      <c r="C61" t="s">
        <v>819</v>
      </c>
      <c r="D61" t="s">
        <v>1235</v>
      </c>
      <c r="E61" s="1">
        <v>1.7826504629629627E-3</v>
      </c>
      <c r="F61">
        <v>14</v>
      </c>
      <c r="G61" s="1">
        <v>3.0797430555555557E-2</v>
      </c>
      <c r="H61">
        <v>5.6529999999999996</v>
      </c>
      <c r="I61">
        <v>0.82699999999999996</v>
      </c>
      <c r="J61">
        <v>0</v>
      </c>
      <c r="K61" t="s">
        <v>822</v>
      </c>
      <c r="L61" t="str">
        <f>IFERROR(VLOOKUP(C61,'Members List'!H:H,1,FALSE),"")</f>
        <v>Peter Mills</v>
      </c>
      <c r="M61" t="str">
        <f>IFERROR(VLOOKUP(L61,'Members List'!H:I,2,FALSE),"")</f>
        <v>Race - Masters U65</v>
      </c>
      <c r="N61">
        <v>0</v>
      </c>
    </row>
    <row r="62" spans="1:14" x14ac:dyDescent="0.25">
      <c r="A62">
        <v>27</v>
      </c>
      <c r="B62">
        <v>83</v>
      </c>
      <c r="C62" t="s">
        <v>985</v>
      </c>
      <c r="D62" t="s">
        <v>1235</v>
      </c>
      <c r="E62" s="1">
        <v>1.8126967592592593E-3</v>
      </c>
      <c r="F62">
        <v>14</v>
      </c>
      <c r="G62" s="1">
        <v>3.0806215277777781E-2</v>
      </c>
      <c r="H62">
        <v>6.4119999999999999</v>
      </c>
      <c r="I62">
        <v>0.75900000000000001</v>
      </c>
      <c r="J62">
        <v>0</v>
      </c>
      <c r="K62">
        <v>83</v>
      </c>
      <c r="L62" t="str">
        <f>IFERROR(VLOOKUP(C62,'Members List'!H:H,1,FALSE),"")</f>
        <v/>
      </c>
      <c r="M62" t="str">
        <f>IFERROR(VLOOKUP(L62,'Members List'!H:I,2,FALSE),"")</f>
        <v/>
      </c>
    </row>
    <row r="63" spans="1:14" x14ac:dyDescent="0.25">
      <c r="A63">
        <v>28</v>
      </c>
      <c r="B63">
        <v>55</v>
      </c>
      <c r="C63" t="s">
        <v>638</v>
      </c>
      <c r="D63" t="s">
        <v>1235</v>
      </c>
      <c r="E63" s="1">
        <v>1.8463194444444445E-3</v>
      </c>
      <c r="F63">
        <v>14</v>
      </c>
      <c r="G63" s="1">
        <v>3.0852881944444448E-2</v>
      </c>
      <c r="H63">
        <v>10.444000000000001</v>
      </c>
      <c r="I63">
        <v>4.032</v>
      </c>
      <c r="J63">
        <v>0</v>
      </c>
      <c r="K63">
        <v>1058</v>
      </c>
      <c r="L63" t="str">
        <f>IFERROR(VLOOKUP(C63,'Members List'!H:H,1,FALSE),"")</f>
        <v>Ryan Willmot</v>
      </c>
      <c r="M63" t="str">
        <f>IFERROR(VLOOKUP(L63,'Members List'!H:I,2,FALSE),"")</f>
        <v/>
      </c>
      <c r="N63">
        <v>0</v>
      </c>
    </row>
    <row r="64" spans="1:14" x14ac:dyDescent="0.25">
      <c r="A64">
        <v>29</v>
      </c>
      <c r="B64">
        <v>87</v>
      </c>
      <c r="C64" t="s">
        <v>1186</v>
      </c>
      <c r="D64" t="s">
        <v>1235</v>
      </c>
      <c r="E64" s="1">
        <v>1.8764004629629632E-3</v>
      </c>
      <c r="F64">
        <v>14</v>
      </c>
      <c r="G64" s="1">
        <v>3.0872986111111108E-2</v>
      </c>
      <c r="H64">
        <v>12.180999999999999</v>
      </c>
      <c r="I64">
        <v>1.7370000000000001</v>
      </c>
      <c r="J64">
        <v>0</v>
      </c>
      <c r="K64">
        <v>87</v>
      </c>
      <c r="L64" t="str">
        <f>IFERROR(VLOOKUP(C64,'Members List'!H:H,1,FALSE),"")</f>
        <v/>
      </c>
      <c r="M64" t="str">
        <f>IFERROR(VLOOKUP(L64,'Members List'!H:I,2,FALSE),"")</f>
        <v/>
      </c>
    </row>
    <row r="65" spans="1:14" x14ac:dyDescent="0.25">
      <c r="A65">
        <v>30</v>
      </c>
      <c r="B65">
        <v>58</v>
      </c>
      <c r="C65" t="s">
        <v>23</v>
      </c>
      <c r="D65" t="s">
        <v>1235</v>
      </c>
      <c r="E65" s="1">
        <v>2.0160185185185185E-3</v>
      </c>
      <c r="F65">
        <v>14</v>
      </c>
      <c r="G65" s="1">
        <v>3.0959155092592592E-2</v>
      </c>
      <c r="H65">
        <v>19.626000000000001</v>
      </c>
      <c r="I65">
        <v>7.4450000000000003</v>
      </c>
      <c r="J65">
        <v>0</v>
      </c>
      <c r="K65" t="s">
        <v>24</v>
      </c>
      <c r="L65" t="str">
        <f>IFERROR(VLOOKUP(C65,'Members List'!H:H,1,FALSE),"")</f>
        <v>Jordan Dawson</v>
      </c>
      <c r="M65" t="str">
        <f>IFERROR(VLOOKUP(L65,'Members List'!H:I,2,FALSE),"")</f>
        <v>Race - Junior (U15/U17/U19)</v>
      </c>
      <c r="N65">
        <v>0</v>
      </c>
    </row>
    <row r="66" spans="1:14" x14ac:dyDescent="0.25">
      <c r="A66">
        <v>31</v>
      </c>
      <c r="B66">
        <v>89</v>
      </c>
      <c r="C66" t="s">
        <v>48</v>
      </c>
      <c r="D66" t="s">
        <v>1235</v>
      </c>
      <c r="E66" s="1">
        <v>2.8115856481481481E-3</v>
      </c>
      <c r="F66">
        <v>14</v>
      </c>
      <c r="G66" s="1">
        <v>3.1752696759259257E-2</v>
      </c>
      <c r="H66" t="s">
        <v>1256</v>
      </c>
      <c r="I66" t="s">
        <v>1257</v>
      </c>
      <c r="J66">
        <v>0</v>
      </c>
      <c r="K66">
        <v>89</v>
      </c>
      <c r="L66" t="str">
        <f>IFERROR(VLOOKUP(C66,'Members List'!H:H,1,FALSE),"")</f>
        <v/>
      </c>
      <c r="M66" t="str">
        <f>IFERROR(VLOOKUP(L66,'Members List'!H:I,2,FALSE),"")</f>
        <v/>
      </c>
    </row>
    <row r="67" spans="1:14" x14ac:dyDescent="0.25">
      <c r="A67" t="s">
        <v>779</v>
      </c>
      <c r="B67">
        <v>54</v>
      </c>
      <c r="C67" t="s">
        <v>1258</v>
      </c>
      <c r="D67" t="s">
        <v>1235</v>
      </c>
      <c r="J67">
        <v>0</v>
      </c>
      <c r="K67" t="s">
        <v>1259</v>
      </c>
      <c r="L67" t="str">
        <f>IFERROR(VLOOKUP(C67,'Members List'!H:H,1,FALSE),"")</f>
        <v>Martin Dolinschek</v>
      </c>
      <c r="M67" t="str">
        <f>IFERROR(VLOOKUP(L67,'Members List'!H:I,2,FALSE),"")</f>
        <v>Race - Masters - Regional</v>
      </c>
      <c r="N67">
        <v>0</v>
      </c>
    </row>
    <row r="68" spans="1:14" x14ac:dyDescent="0.25">
      <c r="A68" t="s">
        <v>779</v>
      </c>
      <c r="B68">
        <v>59</v>
      </c>
      <c r="C68" t="s">
        <v>17</v>
      </c>
      <c r="D68" t="s">
        <v>1235</v>
      </c>
      <c r="J68">
        <v>0</v>
      </c>
      <c r="K68" t="s">
        <v>18</v>
      </c>
      <c r="L68" t="str">
        <f>IFERROR(VLOOKUP(C68,'Members List'!H:H,1,FALSE),"")</f>
        <v>Oliver Bleddyn</v>
      </c>
      <c r="M68" t="str">
        <f>IFERROR(VLOOKUP(L68,'Members List'!H:I,2,FALSE),"")</f>
        <v>Race - Junior (U15/U17/U19)</v>
      </c>
      <c r="N68">
        <v>0</v>
      </c>
    </row>
    <row r="69" spans="1:14" x14ac:dyDescent="0.25">
      <c r="A69" t="s">
        <v>779</v>
      </c>
      <c r="B69">
        <v>60</v>
      </c>
      <c r="C69" t="s">
        <v>1082</v>
      </c>
      <c r="D69" t="s">
        <v>1235</v>
      </c>
      <c r="J69">
        <v>0</v>
      </c>
      <c r="K69" t="s">
        <v>1086</v>
      </c>
      <c r="L69" t="str">
        <f>IFERROR(VLOOKUP(C69,'Members List'!H:H,1,FALSE),"")</f>
        <v/>
      </c>
      <c r="M69" t="str">
        <f>IFERROR(VLOOKUP(L69,'Members List'!H:I,2,FALSE),"")</f>
        <v/>
      </c>
    </row>
    <row r="70" spans="1:14" x14ac:dyDescent="0.25">
      <c r="A70" t="s">
        <v>779</v>
      </c>
      <c r="B70">
        <v>61</v>
      </c>
      <c r="C70" t="s">
        <v>54</v>
      </c>
      <c r="D70" t="s">
        <v>1235</v>
      </c>
      <c r="J70">
        <v>0</v>
      </c>
      <c r="K70" t="s">
        <v>55</v>
      </c>
      <c r="L70" t="str">
        <f>IFERROR(VLOOKUP(C70,'Members List'!H:H,1,FALSE),"")</f>
        <v>John Bouwknegt</v>
      </c>
      <c r="M70" t="str">
        <f>IFERROR(VLOOKUP(L70,'Members List'!H:I,2,FALSE),"")</f>
        <v>Race - Masters U65</v>
      </c>
      <c r="N70">
        <v>0</v>
      </c>
    </row>
    <row r="71" spans="1:14" x14ac:dyDescent="0.25">
      <c r="A71" t="s">
        <v>779</v>
      </c>
      <c r="B71">
        <v>64</v>
      </c>
      <c r="C71" t="s">
        <v>27</v>
      </c>
      <c r="D71" t="s">
        <v>1235</v>
      </c>
      <c r="J71">
        <v>0</v>
      </c>
      <c r="K71" t="s">
        <v>28</v>
      </c>
      <c r="L71" t="str">
        <f>IFERROR(VLOOKUP(C71,'Members List'!H:H,1,FALSE),"")</f>
        <v>Dominic Da Silva</v>
      </c>
      <c r="M71" t="str">
        <f>IFERROR(VLOOKUP(L71,'Members List'!H:I,2,FALSE),"")</f>
        <v>Race - Masters U65</v>
      </c>
      <c r="N71">
        <v>0</v>
      </c>
    </row>
    <row r="72" spans="1:14" x14ac:dyDescent="0.25">
      <c r="A72" t="s">
        <v>779</v>
      </c>
      <c r="B72">
        <v>66</v>
      </c>
      <c r="C72" t="s">
        <v>38</v>
      </c>
      <c r="D72" t="s">
        <v>1235</v>
      </c>
      <c r="J72">
        <v>0</v>
      </c>
      <c r="K72">
        <v>66</v>
      </c>
      <c r="L72" t="str">
        <f>IFERROR(VLOOKUP(C72,'Members List'!H:H,1,FALSE),"")</f>
        <v/>
      </c>
      <c r="M72" t="str">
        <f>IFERROR(VLOOKUP(L72,'Members List'!H:I,2,FALSE),"")</f>
        <v/>
      </c>
    </row>
    <row r="73" spans="1:14" x14ac:dyDescent="0.25">
      <c r="A73" t="s">
        <v>779</v>
      </c>
      <c r="B73">
        <v>73</v>
      </c>
      <c r="C73" t="s">
        <v>631</v>
      </c>
      <c r="D73" t="s">
        <v>1235</v>
      </c>
      <c r="J73">
        <v>0</v>
      </c>
      <c r="K73">
        <v>73</v>
      </c>
      <c r="L73" t="str">
        <f>IFERROR(VLOOKUP(C73,'Members List'!H:H,1,FALSE),"")</f>
        <v/>
      </c>
      <c r="M73" t="str">
        <f>IFERROR(VLOOKUP(L73,'Members List'!H:I,2,FALSE),"")</f>
        <v/>
      </c>
    </row>
    <row r="74" spans="1:14" x14ac:dyDescent="0.25">
      <c r="A74" t="s">
        <v>779</v>
      </c>
      <c r="B74">
        <v>74</v>
      </c>
      <c r="C74" t="s">
        <v>678</v>
      </c>
      <c r="D74" t="s">
        <v>1235</v>
      </c>
      <c r="J74">
        <v>0</v>
      </c>
      <c r="K74">
        <v>74</v>
      </c>
      <c r="L74" t="str">
        <f>IFERROR(VLOOKUP(C74,'Members List'!H:H,1,FALSE),"")</f>
        <v/>
      </c>
      <c r="M74" t="str">
        <f>IFERROR(VLOOKUP(L74,'Members List'!H:I,2,FALSE),"")</f>
        <v/>
      </c>
    </row>
    <row r="75" spans="1:14" x14ac:dyDescent="0.25">
      <c r="A75" t="s">
        <v>779</v>
      </c>
      <c r="B75">
        <v>84</v>
      </c>
      <c r="C75" t="s">
        <v>1260</v>
      </c>
      <c r="D75" t="s">
        <v>1235</v>
      </c>
      <c r="J75">
        <v>0</v>
      </c>
      <c r="K75">
        <v>84</v>
      </c>
      <c r="L75" t="str">
        <f>IFERROR(VLOOKUP(C75,'Members List'!H:H,1,FALSE),"")</f>
        <v/>
      </c>
      <c r="M75" t="str">
        <f>IFERROR(VLOOKUP(L75,'Members List'!H:I,2,FALSE),"")</f>
        <v/>
      </c>
    </row>
    <row r="76" spans="1:14" x14ac:dyDescent="0.25">
      <c r="A76">
        <v>1</v>
      </c>
      <c r="B76">
        <v>37</v>
      </c>
      <c r="C76" t="s">
        <v>58</v>
      </c>
      <c r="D76" t="s">
        <v>1261</v>
      </c>
      <c r="E76" s="1">
        <v>2.1638194444444443E-3</v>
      </c>
      <c r="F76">
        <v>13</v>
      </c>
      <c r="G76" s="1">
        <v>2.994809027777778E-2</v>
      </c>
      <c r="H76">
        <v>0</v>
      </c>
      <c r="I76">
        <v>0</v>
      </c>
      <c r="J76">
        <v>0</v>
      </c>
      <c r="K76" t="s">
        <v>59</v>
      </c>
      <c r="L76" t="str">
        <f>IFERROR(VLOOKUP(C76,'Members List'!H:H,1,FALSE),"")</f>
        <v/>
      </c>
      <c r="M76" t="str">
        <f>IFERROR(VLOOKUP(L76,'Members List'!H:I,2,FALSE),"")</f>
        <v/>
      </c>
    </row>
    <row r="77" spans="1:14" x14ac:dyDescent="0.25">
      <c r="A77">
        <v>2</v>
      </c>
      <c r="B77">
        <v>40</v>
      </c>
      <c r="C77" t="s">
        <v>687</v>
      </c>
      <c r="D77" t="s">
        <v>1261</v>
      </c>
      <c r="E77" s="1">
        <v>2.1677083333333336E-3</v>
      </c>
      <c r="F77">
        <v>13</v>
      </c>
      <c r="G77" s="1">
        <v>2.9954131944444445E-2</v>
      </c>
      <c r="H77">
        <v>0.52200000000000002</v>
      </c>
      <c r="I77">
        <v>0.52200000000000002</v>
      </c>
      <c r="J77">
        <v>0</v>
      </c>
      <c r="K77">
        <v>40</v>
      </c>
      <c r="L77" t="str">
        <f>IFERROR(VLOOKUP(C77,'Members List'!H:H,1,FALSE),"")</f>
        <v/>
      </c>
      <c r="M77" t="str">
        <f>IFERROR(VLOOKUP(L77,'Members List'!H:I,2,FALSE),"")</f>
        <v/>
      </c>
    </row>
    <row r="78" spans="1:14" x14ac:dyDescent="0.25">
      <c r="A78">
        <v>3</v>
      </c>
      <c r="B78">
        <v>34</v>
      </c>
      <c r="C78" t="s">
        <v>66</v>
      </c>
      <c r="D78" t="s">
        <v>1261</v>
      </c>
      <c r="E78" s="1">
        <v>2.1703356481481482E-3</v>
      </c>
      <c r="F78">
        <v>13</v>
      </c>
      <c r="G78" s="1">
        <v>2.9959560185185186E-2</v>
      </c>
      <c r="H78">
        <v>0.99099999999999999</v>
      </c>
      <c r="I78">
        <v>0.46899999999999997</v>
      </c>
      <c r="J78">
        <v>0</v>
      </c>
      <c r="K78" t="s">
        <v>67</v>
      </c>
      <c r="L78" t="str">
        <f>IFERROR(VLOOKUP(C78,'Members List'!H:H,1,FALSE),"")</f>
        <v/>
      </c>
      <c r="M78" t="str">
        <f>IFERROR(VLOOKUP(L78,'Members List'!H:I,2,FALSE),"")</f>
        <v/>
      </c>
    </row>
    <row r="79" spans="1:14" x14ac:dyDescent="0.25">
      <c r="A79">
        <v>4</v>
      </c>
      <c r="B79">
        <v>36</v>
      </c>
      <c r="C79" t="s">
        <v>1262</v>
      </c>
      <c r="D79" t="s">
        <v>1261</v>
      </c>
      <c r="E79" s="1">
        <v>2.174259259259259E-3</v>
      </c>
      <c r="F79">
        <v>13</v>
      </c>
      <c r="G79" s="1">
        <v>2.9963668981481482E-2</v>
      </c>
      <c r="H79">
        <v>1.3460000000000001</v>
      </c>
      <c r="I79">
        <v>0.35499999999999998</v>
      </c>
      <c r="J79">
        <v>0</v>
      </c>
      <c r="K79" t="s">
        <v>1263</v>
      </c>
      <c r="L79" t="str">
        <f>IFERROR(VLOOKUP(C79,'Members List'!H:H,1,FALSE),"")</f>
        <v/>
      </c>
      <c r="M79" t="str">
        <f>IFERROR(VLOOKUP(L79,'Members List'!H:I,2,FALSE),"")</f>
        <v/>
      </c>
    </row>
    <row r="80" spans="1:14" x14ac:dyDescent="0.25">
      <c r="A80">
        <v>5</v>
      </c>
      <c r="B80">
        <v>42</v>
      </c>
      <c r="C80" t="s">
        <v>1264</v>
      </c>
      <c r="D80" t="s">
        <v>1261</v>
      </c>
      <c r="E80" s="1">
        <v>2.1838541666666668E-3</v>
      </c>
      <c r="F80">
        <v>13</v>
      </c>
      <c r="G80" s="1">
        <v>2.9966168981481481E-2</v>
      </c>
      <c r="H80">
        <v>1.5620000000000001</v>
      </c>
      <c r="I80">
        <v>0.216</v>
      </c>
      <c r="J80">
        <v>0</v>
      </c>
      <c r="K80">
        <v>42</v>
      </c>
      <c r="L80" t="str">
        <f>IFERROR(VLOOKUP(C80,'Members List'!H:H,1,FALSE),"")</f>
        <v/>
      </c>
      <c r="M80" t="str">
        <f>IFERROR(VLOOKUP(L80,'Members List'!H:I,2,FALSE),"")</f>
        <v/>
      </c>
    </row>
    <row r="81" spans="1:14" x14ac:dyDescent="0.25">
      <c r="A81">
        <v>6</v>
      </c>
      <c r="B81">
        <v>35</v>
      </c>
      <c r="C81" t="s">
        <v>1265</v>
      </c>
      <c r="D81" t="s">
        <v>1261</v>
      </c>
      <c r="E81" s="1">
        <v>2.1880324074074072E-3</v>
      </c>
      <c r="F81">
        <v>13</v>
      </c>
      <c r="G81" s="1">
        <v>2.9974953703703705E-2</v>
      </c>
      <c r="H81">
        <v>2.3210000000000002</v>
      </c>
      <c r="I81">
        <v>0.75900000000000001</v>
      </c>
      <c r="J81">
        <v>0</v>
      </c>
      <c r="K81" t="s">
        <v>1266</v>
      </c>
      <c r="L81" t="str">
        <f>IFERROR(VLOOKUP(C81,'Members List'!H:H,1,FALSE),"")</f>
        <v/>
      </c>
      <c r="M81" t="str">
        <f>IFERROR(VLOOKUP(L81,'Members List'!H:I,2,FALSE),"")</f>
        <v/>
      </c>
    </row>
    <row r="82" spans="1:14" x14ac:dyDescent="0.25">
      <c r="A82">
        <v>7</v>
      </c>
      <c r="B82">
        <v>38</v>
      </c>
      <c r="C82" t="s">
        <v>1267</v>
      </c>
      <c r="D82" t="s">
        <v>1261</v>
      </c>
      <c r="E82" s="1">
        <v>2.1835416666666665E-3</v>
      </c>
      <c r="F82">
        <v>13</v>
      </c>
      <c r="G82" s="1">
        <v>2.9981516203703703E-2</v>
      </c>
      <c r="H82">
        <v>2.8879999999999999</v>
      </c>
      <c r="I82">
        <v>0.56699999999999995</v>
      </c>
      <c r="J82">
        <v>0</v>
      </c>
      <c r="K82">
        <v>38</v>
      </c>
      <c r="L82" t="str">
        <f>IFERROR(VLOOKUP(C82,'Members List'!H:H,1,FALSE),"")</f>
        <v/>
      </c>
      <c r="M82" t="str">
        <f>IFERROR(VLOOKUP(L82,'Members List'!H:I,2,FALSE),"")</f>
        <v/>
      </c>
    </row>
    <row r="83" spans="1:14" x14ac:dyDescent="0.25">
      <c r="A83">
        <v>8</v>
      </c>
      <c r="B83">
        <v>39</v>
      </c>
      <c r="C83" t="s">
        <v>1268</v>
      </c>
      <c r="D83" t="s">
        <v>1261</v>
      </c>
      <c r="E83" s="1">
        <v>2.1910648148148145E-3</v>
      </c>
      <c r="F83">
        <v>13</v>
      </c>
      <c r="G83" s="1">
        <v>2.9984143518518514E-2</v>
      </c>
      <c r="H83">
        <v>3.1150000000000002</v>
      </c>
      <c r="I83">
        <v>0.22700000000000001</v>
      </c>
      <c r="J83">
        <v>0</v>
      </c>
      <c r="K83">
        <v>39</v>
      </c>
      <c r="L83" t="str">
        <f>IFERROR(VLOOKUP(C83,'Members List'!H:H,1,FALSE),"")</f>
        <v/>
      </c>
      <c r="M83" t="str">
        <f>IFERROR(VLOOKUP(L83,'Members List'!H:I,2,FALSE),"")</f>
        <v/>
      </c>
    </row>
    <row r="84" spans="1:14" x14ac:dyDescent="0.25">
      <c r="A84">
        <v>9</v>
      </c>
      <c r="B84">
        <v>41</v>
      </c>
      <c r="C84" t="s">
        <v>1197</v>
      </c>
      <c r="D84" t="s">
        <v>1261</v>
      </c>
      <c r="E84" s="1">
        <v>2.4241203703703703E-3</v>
      </c>
      <c r="F84">
        <v>12</v>
      </c>
      <c r="G84" s="1">
        <v>2.971369212962963E-2</v>
      </c>
      <c r="H84" t="s">
        <v>32</v>
      </c>
      <c r="I84" t="s">
        <v>32</v>
      </c>
      <c r="J84">
        <v>0</v>
      </c>
      <c r="K84">
        <v>41</v>
      </c>
      <c r="L84" t="str">
        <f>IFERROR(VLOOKUP(C84,'Members List'!H:H,1,FALSE),"")</f>
        <v/>
      </c>
      <c r="M84" t="str">
        <f>IFERROR(VLOOKUP(L84,'Members List'!H:I,2,FALSE),"")</f>
        <v/>
      </c>
    </row>
    <row r="85" spans="1:14" x14ac:dyDescent="0.25">
      <c r="A85">
        <v>1</v>
      </c>
      <c r="B85">
        <v>110</v>
      </c>
      <c r="C85" t="s">
        <v>1269</v>
      </c>
      <c r="D85" t="s">
        <v>1270</v>
      </c>
      <c r="H85">
        <v>0</v>
      </c>
      <c r="I85">
        <v>0</v>
      </c>
      <c r="J85">
        <v>0</v>
      </c>
      <c r="K85">
        <v>37</v>
      </c>
      <c r="L85" t="str">
        <f>IFERROR(VLOOKUP(C85,'Members List'!H:H,1,FALSE),"")</f>
        <v/>
      </c>
      <c r="M85" t="str">
        <f>IFERROR(VLOOKUP(L85,'Members List'!H:I,2,FALSE),"")</f>
        <v/>
      </c>
    </row>
    <row r="86" spans="1:14" x14ac:dyDescent="0.25">
      <c r="A86">
        <v>2</v>
      </c>
      <c r="B86">
        <v>92</v>
      </c>
      <c r="C86" t="s">
        <v>1006</v>
      </c>
      <c r="D86" t="s">
        <v>1270</v>
      </c>
      <c r="E86" s="1">
        <v>3.937430555555556E-3</v>
      </c>
      <c r="F86">
        <v>10</v>
      </c>
      <c r="G86" s="1">
        <v>2.4632893518518519E-2</v>
      </c>
      <c r="J86">
        <v>0</v>
      </c>
      <c r="K86" t="s">
        <v>1008</v>
      </c>
      <c r="L86" t="str">
        <f>IFERROR(VLOOKUP(C86,'Members List'!H:H,1,FALSE),"")</f>
        <v>Xiao-Peng Zheng</v>
      </c>
      <c r="M86" t="str">
        <f>IFERROR(VLOOKUP(L86,'Members List'!H:I,2,FALSE),"")</f>
        <v>Race - Elite and U23</v>
      </c>
      <c r="N86">
        <v>0</v>
      </c>
    </row>
    <row r="87" spans="1:14" x14ac:dyDescent="0.25">
      <c r="A87">
        <v>3</v>
      </c>
      <c r="B87">
        <v>104</v>
      </c>
      <c r="C87" t="s">
        <v>1271</v>
      </c>
      <c r="D87" t="s">
        <v>1270</v>
      </c>
      <c r="E87" s="1">
        <v>2.1043865740740741E-3</v>
      </c>
      <c r="F87">
        <v>9</v>
      </c>
      <c r="G87" s="1">
        <v>2.0689479166666667E-2</v>
      </c>
      <c r="I87">
        <v>8.6999999999999994E-2</v>
      </c>
      <c r="J87">
        <v>0</v>
      </c>
      <c r="K87">
        <v>4</v>
      </c>
      <c r="L87" t="str">
        <f>IFERROR(VLOOKUP(C87,'Members List'!H:H,1,FALSE),"")</f>
        <v/>
      </c>
      <c r="M87" t="str">
        <f>IFERROR(VLOOKUP(L87,'Members List'!H:I,2,FALSE),"")</f>
        <v/>
      </c>
    </row>
    <row r="88" spans="1:14" x14ac:dyDescent="0.25">
      <c r="A88">
        <v>4</v>
      </c>
      <c r="B88">
        <v>107</v>
      </c>
      <c r="C88" t="s">
        <v>1272</v>
      </c>
      <c r="D88" t="s">
        <v>1270</v>
      </c>
      <c r="E88" s="1">
        <v>2.1195601851851848E-3</v>
      </c>
      <c r="F88">
        <v>9</v>
      </c>
      <c r="G88" s="1">
        <v>2.0693981481481483E-2</v>
      </c>
      <c r="I88">
        <v>0.186</v>
      </c>
      <c r="J88">
        <v>0</v>
      </c>
      <c r="K88">
        <v>34</v>
      </c>
      <c r="L88" t="str">
        <f>IFERROR(VLOOKUP(C88,'Members List'!H:H,1,FALSE),"")</f>
        <v/>
      </c>
      <c r="M88" t="str">
        <f>IFERROR(VLOOKUP(L88,'Members List'!H:I,2,FALSE),"")</f>
        <v/>
      </c>
    </row>
    <row r="89" spans="1:14" x14ac:dyDescent="0.25">
      <c r="A89">
        <v>5</v>
      </c>
      <c r="B89">
        <v>97</v>
      </c>
      <c r="C89" t="s">
        <v>1273</v>
      </c>
      <c r="D89" t="s">
        <v>1270</v>
      </c>
      <c r="E89" s="1">
        <v>2.1004513888888887E-3</v>
      </c>
      <c r="F89">
        <v>9</v>
      </c>
      <c r="G89" s="1">
        <v>2.0688472222222223E-2</v>
      </c>
      <c r="I89">
        <v>0.29799999999999999</v>
      </c>
      <c r="J89">
        <v>0</v>
      </c>
      <c r="K89">
        <v>97</v>
      </c>
      <c r="L89" t="str">
        <f>IFERROR(VLOOKUP(C89,'Members List'!H:H,1,FALSE),"")</f>
        <v/>
      </c>
      <c r="M89" t="str">
        <f>IFERROR(VLOOKUP(L89,'Members List'!H:I,2,FALSE),"")</f>
        <v/>
      </c>
    </row>
    <row r="90" spans="1:14" x14ac:dyDescent="0.25">
      <c r="A90">
        <v>6</v>
      </c>
      <c r="B90">
        <v>99</v>
      </c>
      <c r="C90" t="s">
        <v>1274</v>
      </c>
      <c r="D90" t="s">
        <v>1270</v>
      </c>
      <c r="E90" s="1">
        <v>2.1032638888888889E-3</v>
      </c>
      <c r="F90">
        <v>9</v>
      </c>
      <c r="G90" s="1">
        <v>2.0696180555555554E-2</v>
      </c>
      <c r="I90">
        <v>0.13600000000000001</v>
      </c>
      <c r="J90">
        <v>0</v>
      </c>
      <c r="K90">
        <v>99</v>
      </c>
      <c r="L90" t="str">
        <f>IFERROR(VLOOKUP(C90,'Members List'!H:H,1,FALSE),"")</f>
        <v/>
      </c>
      <c r="M90" t="str">
        <f>IFERROR(VLOOKUP(L90,'Members List'!H:I,2,FALSE),"")</f>
        <v/>
      </c>
    </row>
    <row r="91" spans="1:14" x14ac:dyDescent="0.25">
      <c r="A91">
        <v>7</v>
      </c>
      <c r="B91">
        <v>102</v>
      </c>
      <c r="C91" t="s">
        <v>1275</v>
      </c>
      <c r="D91" t="s">
        <v>1270</v>
      </c>
      <c r="E91" s="1">
        <v>4.2472453703703708E-3</v>
      </c>
      <c r="F91">
        <v>10</v>
      </c>
      <c r="G91" s="1">
        <v>2.4934328703703702E-2</v>
      </c>
      <c r="H91">
        <v>26.044</v>
      </c>
      <c r="I91">
        <v>26.044</v>
      </c>
      <c r="J91">
        <v>0</v>
      </c>
      <c r="K91">
        <v>2</v>
      </c>
      <c r="L91" t="str">
        <f>IFERROR(VLOOKUP(C91,'Members List'!H:H,1,FALSE),"")</f>
        <v/>
      </c>
      <c r="M91" t="str">
        <f>IFERROR(VLOOKUP(L91,'Members List'!H:I,2,FALSE),"")</f>
        <v/>
      </c>
    </row>
    <row r="92" spans="1:14" x14ac:dyDescent="0.25">
      <c r="A92">
        <v>8</v>
      </c>
      <c r="B92">
        <v>105</v>
      </c>
      <c r="C92" t="s">
        <v>1276</v>
      </c>
      <c r="D92" t="s">
        <v>1270</v>
      </c>
      <c r="E92" s="1">
        <v>2.1122916666666668E-3</v>
      </c>
      <c r="F92">
        <v>9</v>
      </c>
      <c r="G92" s="1">
        <v>2.069460648148148E-2</v>
      </c>
      <c r="I92">
        <v>5.3999999999999999E-2</v>
      </c>
      <c r="J92">
        <v>0</v>
      </c>
      <c r="K92">
        <v>5</v>
      </c>
      <c r="L92" t="str">
        <f>IFERROR(VLOOKUP(C92,'Members List'!H:H,1,FALSE),"")</f>
        <v/>
      </c>
      <c r="M92" t="str">
        <f>IFERROR(VLOOKUP(L92,'Members List'!H:I,2,FALSE),"")</f>
        <v/>
      </c>
    </row>
    <row r="93" spans="1:14" x14ac:dyDescent="0.25">
      <c r="A93">
        <v>9</v>
      </c>
      <c r="B93">
        <v>108</v>
      </c>
      <c r="C93" t="s">
        <v>1277</v>
      </c>
      <c r="D93" t="s">
        <v>1270</v>
      </c>
      <c r="E93" s="1">
        <v>2.1058101851851854E-3</v>
      </c>
      <c r="F93">
        <v>9</v>
      </c>
      <c r="G93" s="1">
        <v>2.068502314814815E-2</v>
      </c>
      <c r="H93" t="s">
        <v>32</v>
      </c>
      <c r="I93" t="s">
        <v>32</v>
      </c>
      <c r="J93">
        <v>0</v>
      </c>
      <c r="K93">
        <v>35</v>
      </c>
      <c r="L93" t="str">
        <f>IFERROR(VLOOKUP(C93,'Members List'!H:H,1,FALSE),"")</f>
        <v/>
      </c>
      <c r="M93" t="str">
        <f>IFERROR(VLOOKUP(L93,'Members List'!H:I,2,FALSE),"")</f>
        <v/>
      </c>
    </row>
    <row r="94" spans="1:14" x14ac:dyDescent="0.25">
      <c r="A94">
        <v>10</v>
      </c>
      <c r="B94">
        <v>111</v>
      </c>
      <c r="C94" t="s">
        <v>1278</v>
      </c>
      <c r="D94" t="s">
        <v>1270</v>
      </c>
      <c r="E94" s="1">
        <v>2.1013194444444443E-3</v>
      </c>
      <c r="F94">
        <v>9</v>
      </c>
      <c r="G94" s="1">
        <v>2.0691087962962963E-2</v>
      </c>
      <c r="I94">
        <v>0.13900000000000001</v>
      </c>
      <c r="J94">
        <v>0</v>
      </c>
      <c r="K94">
        <v>43</v>
      </c>
      <c r="L94" t="str">
        <f>IFERROR(VLOOKUP(C94,'Members List'!H:H,1,FALSE),"")</f>
        <v/>
      </c>
      <c r="M94" t="str">
        <f>IFERROR(VLOOKUP(L94,'Members List'!H:I,2,FALSE),"")</f>
        <v/>
      </c>
    </row>
    <row r="95" spans="1:14" x14ac:dyDescent="0.25">
      <c r="A95">
        <v>11</v>
      </c>
      <c r="B95">
        <v>94</v>
      </c>
      <c r="C95" t="s">
        <v>52</v>
      </c>
      <c r="D95" t="s">
        <v>1270</v>
      </c>
      <c r="E95" s="1">
        <v>2.1051967592592593E-3</v>
      </c>
      <c r="F95">
        <v>9</v>
      </c>
      <c r="G95" s="1">
        <v>2.0691828703703705E-2</v>
      </c>
      <c r="I95">
        <v>6.4000000000000001E-2</v>
      </c>
      <c r="J95">
        <v>0</v>
      </c>
      <c r="K95" t="s">
        <v>53</v>
      </c>
      <c r="L95" t="str">
        <f>IFERROR(VLOOKUP(C95,'Members List'!H:H,1,FALSE),"")</f>
        <v>Matthew Connan</v>
      </c>
      <c r="M95" t="str">
        <f>IFERROR(VLOOKUP(L95,'Members List'!H:I,2,FALSE),"")</f>
        <v>Race - Junior (U15/U17/U19)</v>
      </c>
      <c r="N95">
        <v>0</v>
      </c>
    </row>
    <row r="96" spans="1:14" x14ac:dyDescent="0.25">
      <c r="A96">
        <v>12</v>
      </c>
      <c r="B96">
        <v>100</v>
      </c>
      <c r="C96" t="s">
        <v>1279</v>
      </c>
      <c r="D96" t="s">
        <v>1270</v>
      </c>
      <c r="E96" s="1">
        <v>2.1031597222222224E-3</v>
      </c>
      <c r="F96">
        <v>9</v>
      </c>
      <c r="G96" s="1">
        <v>2.0699305555555554E-2</v>
      </c>
      <c r="I96">
        <v>0.02</v>
      </c>
      <c r="J96">
        <v>0</v>
      </c>
      <c r="K96">
        <v>1059</v>
      </c>
      <c r="L96" t="str">
        <f>IFERROR(VLOOKUP(C96,'Members List'!H:H,1,FALSE),"")</f>
        <v/>
      </c>
      <c r="M96" t="str">
        <f>IFERROR(VLOOKUP(L96,'Members List'!H:I,2,FALSE),"")</f>
        <v/>
      </c>
    </row>
    <row r="97" spans="1:14" x14ac:dyDescent="0.25">
      <c r="A97">
        <v>13</v>
      </c>
      <c r="B97">
        <v>109</v>
      </c>
      <c r="C97" t="s">
        <v>1003</v>
      </c>
      <c r="D97" t="s">
        <v>1270</v>
      </c>
      <c r="E97" s="1">
        <v>2.1055092592592592E-3</v>
      </c>
      <c r="F97">
        <v>9</v>
      </c>
      <c r="G97" s="1">
        <v>2.0696296296296296E-2</v>
      </c>
      <c r="I97">
        <v>0.01</v>
      </c>
      <c r="J97">
        <v>0</v>
      </c>
      <c r="K97">
        <v>36</v>
      </c>
      <c r="L97" t="str">
        <f>IFERROR(VLOOKUP(C97,'Members List'!H:H,1,FALSE),"")</f>
        <v>Lionel Soh</v>
      </c>
      <c r="M97" t="str">
        <f>IFERROR(VLOOKUP(L97,'Members List'!H:I,2,FALSE),"")</f>
        <v>Race - Masters - Regional</v>
      </c>
      <c r="N97">
        <v>0</v>
      </c>
    </row>
    <row r="98" spans="1:14" x14ac:dyDescent="0.25">
      <c r="A98">
        <v>14</v>
      </c>
      <c r="B98">
        <v>101</v>
      </c>
      <c r="C98" t="s">
        <v>1280</v>
      </c>
      <c r="D98" t="s">
        <v>1270</v>
      </c>
      <c r="E98" s="1">
        <v>2.1056597222222223E-3</v>
      </c>
      <c r="F98">
        <v>9</v>
      </c>
      <c r="G98" s="1">
        <v>2.0699074074074075E-2</v>
      </c>
      <c r="I98">
        <v>0.24</v>
      </c>
      <c r="J98">
        <v>0</v>
      </c>
      <c r="K98">
        <v>1</v>
      </c>
      <c r="L98" t="str">
        <f>IFERROR(VLOOKUP(C98,'Members List'!H:H,1,FALSE),"")</f>
        <v/>
      </c>
      <c r="M98" t="str">
        <f>IFERROR(VLOOKUP(L98,'Members List'!H:I,2,FALSE),"")</f>
        <v/>
      </c>
    </row>
    <row r="99" spans="1:14" x14ac:dyDescent="0.25">
      <c r="A99" t="s">
        <v>779</v>
      </c>
      <c r="B99">
        <v>90</v>
      </c>
      <c r="C99" t="s">
        <v>1281</v>
      </c>
      <c r="D99" t="s">
        <v>1270</v>
      </c>
      <c r="J99">
        <v>0</v>
      </c>
      <c r="K99">
        <v>90</v>
      </c>
      <c r="L99" t="str">
        <f>IFERROR(VLOOKUP(C99,'Members List'!H:H,1,FALSE),"")</f>
        <v/>
      </c>
      <c r="M99" t="str">
        <f>IFERROR(VLOOKUP(L99,'Members List'!H:I,2,FALSE),"")</f>
        <v/>
      </c>
    </row>
    <row r="100" spans="1:14" x14ac:dyDescent="0.25">
      <c r="A100" t="s">
        <v>779</v>
      </c>
      <c r="B100">
        <v>91</v>
      </c>
      <c r="C100" t="s">
        <v>1282</v>
      </c>
      <c r="D100" t="s">
        <v>1270</v>
      </c>
      <c r="J100">
        <v>0</v>
      </c>
      <c r="K100">
        <v>91</v>
      </c>
      <c r="L100" t="str">
        <f>IFERROR(VLOOKUP(C100,'Members List'!H:H,1,FALSE),"")</f>
        <v/>
      </c>
      <c r="M100" t="str">
        <f>IFERROR(VLOOKUP(L100,'Members List'!H:I,2,FALSE),"")</f>
        <v/>
      </c>
    </row>
    <row r="101" spans="1:14" x14ac:dyDescent="0.25">
      <c r="A101" t="s">
        <v>779</v>
      </c>
      <c r="B101">
        <v>93</v>
      </c>
      <c r="C101" t="s">
        <v>1283</v>
      </c>
      <c r="D101" t="s">
        <v>1270</v>
      </c>
      <c r="J101">
        <v>0</v>
      </c>
      <c r="K101" t="s">
        <v>1284</v>
      </c>
      <c r="L101" t="str">
        <f>IFERROR(VLOOKUP(C101,'Members List'!H:H,1,FALSE),"")</f>
        <v/>
      </c>
      <c r="M101" t="str">
        <f>IFERROR(VLOOKUP(L101,'Members List'!H:I,2,FALSE),"")</f>
        <v/>
      </c>
    </row>
    <row r="102" spans="1:14" x14ac:dyDescent="0.25">
      <c r="A102" t="s">
        <v>779</v>
      </c>
      <c r="B102">
        <v>95</v>
      </c>
      <c r="C102" t="s">
        <v>1285</v>
      </c>
      <c r="D102" t="s">
        <v>1270</v>
      </c>
      <c r="J102">
        <v>0</v>
      </c>
      <c r="K102">
        <v>95</v>
      </c>
      <c r="L102" t="str">
        <f>IFERROR(VLOOKUP(C102,'Members List'!H:H,1,FALSE),"")</f>
        <v/>
      </c>
      <c r="M102" t="str">
        <f>IFERROR(VLOOKUP(L102,'Members List'!H:I,2,FALSE),"")</f>
        <v/>
      </c>
    </row>
    <row r="103" spans="1:14" x14ac:dyDescent="0.25">
      <c r="A103" t="s">
        <v>779</v>
      </c>
      <c r="B103">
        <v>96</v>
      </c>
      <c r="C103" t="s">
        <v>1286</v>
      </c>
      <c r="D103" t="s">
        <v>1270</v>
      </c>
      <c r="J103">
        <v>0</v>
      </c>
      <c r="K103">
        <v>96</v>
      </c>
      <c r="L103" t="str">
        <f>IFERROR(VLOOKUP(C103,'Members List'!H:H,1,FALSE),"")</f>
        <v/>
      </c>
      <c r="M103" t="str">
        <f>IFERROR(VLOOKUP(L103,'Members List'!H:I,2,FALSE),"")</f>
        <v/>
      </c>
    </row>
    <row r="104" spans="1:14" x14ac:dyDescent="0.25">
      <c r="A104" t="s">
        <v>779</v>
      </c>
      <c r="B104">
        <v>98</v>
      </c>
      <c r="C104" t="s">
        <v>1287</v>
      </c>
      <c r="D104" t="s">
        <v>1270</v>
      </c>
      <c r="J104">
        <v>0</v>
      </c>
      <c r="K104">
        <v>98</v>
      </c>
      <c r="L104" t="str">
        <f>IFERROR(VLOOKUP(C104,'Members List'!H:H,1,FALSE),"")</f>
        <v/>
      </c>
      <c r="M104" t="str">
        <f>IFERROR(VLOOKUP(L104,'Members List'!H:I,2,FALSE),"")</f>
        <v/>
      </c>
    </row>
    <row r="105" spans="1:14" x14ac:dyDescent="0.25">
      <c r="A105" t="s">
        <v>779</v>
      </c>
      <c r="B105">
        <v>103</v>
      </c>
      <c r="C105" t="s">
        <v>1288</v>
      </c>
      <c r="D105" t="s">
        <v>1270</v>
      </c>
      <c r="J105">
        <v>0</v>
      </c>
      <c r="K105">
        <v>3</v>
      </c>
      <c r="L105" t="str">
        <f>IFERROR(VLOOKUP(C105,'Members List'!H:H,1,FALSE),"")</f>
        <v/>
      </c>
      <c r="M105" t="str">
        <f>IFERROR(VLOOKUP(L105,'Members List'!H:I,2,FALSE),"")</f>
        <v/>
      </c>
    </row>
    <row r="106" spans="1:14" x14ac:dyDescent="0.25">
      <c r="A106" t="s">
        <v>779</v>
      </c>
      <c r="B106">
        <v>106</v>
      </c>
      <c r="C106" t="s">
        <v>1289</v>
      </c>
      <c r="D106" t="s">
        <v>1270</v>
      </c>
      <c r="J106">
        <v>0</v>
      </c>
      <c r="K106">
        <v>6</v>
      </c>
      <c r="L106" t="str">
        <f>IFERROR(VLOOKUP(C106,'Members List'!H:H,1,FALSE),"")</f>
        <v/>
      </c>
      <c r="M106" t="str">
        <f>IFERROR(VLOOKUP(L106,'Members List'!H:I,2,FALSE),"")</f>
        <v/>
      </c>
    </row>
    <row r="107" spans="1:14" x14ac:dyDescent="0.25">
      <c r="A107">
        <v>1</v>
      </c>
      <c r="B107">
        <v>43</v>
      </c>
      <c r="C107" t="s">
        <v>1290</v>
      </c>
      <c r="D107" t="s">
        <v>1291</v>
      </c>
      <c r="E107" s="1">
        <v>1.9594791666666667E-3</v>
      </c>
      <c r="F107">
        <v>9</v>
      </c>
      <c r="G107" s="1">
        <v>2.2364363425925928E-2</v>
      </c>
      <c r="H107">
        <v>0</v>
      </c>
      <c r="I107">
        <v>0</v>
      </c>
      <c r="J107">
        <v>0</v>
      </c>
      <c r="K107" t="s">
        <v>1292</v>
      </c>
      <c r="L107" t="str">
        <f>IFERROR(VLOOKUP(C107,'Members List'!H:H,1,FALSE),"")</f>
        <v/>
      </c>
      <c r="M107" t="str">
        <f>IFERROR(VLOOKUP(L107,'Members List'!H:I,2,FALSE),"")</f>
        <v/>
      </c>
    </row>
    <row r="108" spans="1:14" x14ac:dyDescent="0.25">
      <c r="A108">
        <v>2</v>
      </c>
      <c r="B108">
        <v>45</v>
      </c>
      <c r="C108" t="s">
        <v>1293</v>
      </c>
      <c r="D108" t="s">
        <v>1291</v>
      </c>
      <c r="E108" s="1">
        <v>1.9798842592592594E-3</v>
      </c>
      <c r="F108">
        <v>9</v>
      </c>
      <c r="G108" s="1">
        <v>2.2377997685185183E-2</v>
      </c>
      <c r="H108">
        <v>1.1779999999999999</v>
      </c>
      <c r="I108">
        <v>1.1779999999999999</v>
      </c>
      <c r="J108">
        <v>0</v>
      </c>
      <c r="K108">
        <v>45</v>
      </c>
      <c r="L108" t="str">
        <f>IFERROR(VLOOKUP(C108,'Members List'!H:H,1,FALSE),"")</f>
        <v/>
      </c>
      <c r="M108" t="str">
        <f>IFERROR(VLOOKUP(L108,'Members List'!H:I,2,FALSE),"")</f>
        <v/>
      </c>
    </row>
    <row r="109" spans="1:14" x14ac:dyDescent="0.25">
      <c r="A109">
        <v>3</v>
      </c>
      <c r="B109">
        <v>48</v>
      </c>
      <c r="C109" t="s">
        <v>1294</v>
      </c>
      <c r="D109" t="s">
        <v>1291</v>
      </c>
      <c r="E109" s="1">
        <v>1.9819675925925925E-3</v>
      </c>
      <c r="F109">
        <v>9</v>
      </c>
      <c r="G109" s="1">
        <v>2.2384733796296297E-2</v>
      </c>
      <c r="H109">
        <v>1.76</v>
      </c>
      <c r="I109">
        <v>0.58199999999999996</v>
      </c>
      <c r="J109">
        <v>0</v>
      </c>
      <c r="K109">
        <v>48</v>
      </c>
      <c r="L109" t="str">
        <f>IFERROR(VLOOKUP(C109,'Members List'!H:H,1,FALSE),"")</f>
        <v/>
      </c>
      <c r="M109" t="str">
        <f>IFERROR(VLOOKUP(L109,'Members List'!H:I,2,FALSE),"")</f>
        <v/>
      </c>
    </row>
    <row r="110" spans="1:14" x14ac:dyDescent="0.25">
      <c r="A110">
        <v>4</v>
      </c>
      <c r="B110">
        <v>44</v>
      </c>
      <c r="C110" t="s">
        <v>1295</v>
      </c>
      <c r="D110" t="s">
        <v>1291</v>
      </c>
      <c r="E110" s="1">
        <v>2.0083101851851855E-3</v>
      </c>
      <c r="F110">
        <v>9</v>
      </c>
      <c r="G110" s="1">
        <v>2.2409629629629627E-2</v>
      </c>
      <c r="H110">
        <v>3.911</v>
      </c>
      <c r="I110">
        <v>2.1509999999999998</v>
      </c>
      <c r="J110">
        <v>0</v>
      </c>
      <c r="K110">
        <v>44</v>
      </c>
      <c r="L110" t="str">
        <f>IFERROR(VLOOKUP(C110,'Members List'!H:H,1,FALSE),"")</f>
        <v/>
      </c>
      <c r="M110" t="str">
        <f>IFERROR(VLOOKUP(L110,'Members List'!H:I,2,FALSE),"")</f>
        <v/>
      </c>
    </row>
    <row r="111" spans="1:14" x14ac:dyDescent="0.25">
      <c r="A111">
        <v>5</v>
      </c>
      <c r="B111">
        <v>49</v>
      </c>
      <c r="C111" t="s">
        <v>1296</v>
      </c>
      <c r="D111" t="s">
        <v>1291</v>
      </c>
      <c r="E111" s="1">
        <v>2.1445833333333334E-3</v>
      </c>
      <c r="F111">
        <v>9</v>
      </c>
      <c r="G111" s="1">
        <v>2.2541215277777776E-2</v>
      </c>
      <c r="H111">
        <v>15.28</v>
      </c>
      <c r="I111">
        <v>11.369</v>
      </c>
      <c r="J111">
        <v>0</v>
      </c>
      <c r="K111">
        <v>49</v>
      </c>
      <c r="L111" t="str">
        <f>IFERROR(VLOOKUP(C111,'Members List'!H:H,1,FALSE),"")</f>
        <v/>
      </c>
      <c r="M111" t="str">
        <f>IFERROR(VLOOKUP(L111,'Members List'!H:I,2,FALSE),"")</f>
        <v/>
      </c>
    </row>
    <row r="112" spans="1:14" x14ac:dyDescent="0.25">
      <c r="A112">
        <v>6</v>
      </c>
      <c r="B112">
        <v>46</v>
      </c>
      <c r="C112" t="s">
        <v>1297</v>
      </c>
      <c r="D112" t="s">
        <v>1291</v>
      </c>
      <c r="E112" s="1">
        <v>2.4388194444444444E-3</v>
      </c>
      <c r="F112">
        <v>9</v>
      </c>
      <c r="G112" s="1">
        <v>2.3327951388888889E-2</v>
      </c>
      <c r="H112" t="s">
        <v>1298</v>
      </c>
      <c r="I112" t="s">
        <v>1299</v>
      </c>
      <c r="J112">
        <v>0</v>
      </c>
      <c r="K112">
        <v>46</v>
      </c>
      <c r="L112" t="str">
        <f>IFERROR(VLOOKUP(C112,'Members List'!H:H,1,FALSE),"")</f>
        <v/>
      </c>
      <c r="M112" t="str">
        <f>IFERROR(VLOOKUP(L112,'Members List'!H:I,2,FALSE),"")</f>
        <v/>
      </c>
    </row>
    <row r="113" spans="1:14" x14ac:dyDescent="0.25">
      <c r="A113" t="s">
        <v>779</v>
      </c>
      <c r="B113">
        <v>47</v>
      </c>
      <c r="C113" t="s">
        <v>1300</v>
      </c>
      <c r="D113" t="s">
        <v>1291</v>
      </c>
      <c r="J113">
        <v>0</v>
      </c>
      <c r="K113">
        <v>47</v>
      </c>
      <c r="L113" t="str">
        <f>IFERROR(VLOOKUP(C113,'Members List'!H:H,1,FALSE),"")</f>
        <v/>
      </c>
      <c r="M113" t="str">
        <f>IFERROR(VLOOKUP(L113,'Members List'!H:I,2,FALSE),"")</f>
        <v/>
      </c>
    </row>
    <row r="114" spans="1:14" x14ac:dyDescent="0.25">
      <c r="A114">
        <v>1</v>
      </c>
      <c r="B114">
        <v>123</v>
      </c>
      <c r="C114" t="s">
        <v>1301</v>
      </c>
      <c r="D114" t="s">
        <v>1302</v>
      </c>
      <c r="E114" s="1">
        <v>1.8478935185185187E-3</v>
      </c>
      <c r="F114">
        <v>8</v>
      </c>
      <c r="G114" s="1">
        <v>1.8765902777777777E-2</v>
      </c>
      <c r="H114">
        <v>0</v>
      </c>
      <c r="I114">
        <v>0</v>
      </c>
      <c r="J114">
        <v>0</v>
      </c>
      <c r="K114">
        <v>58</v>
      </c>
      <c r="L114" t="str">
        <f>IFERROR(VLOOKUP(C114,'Members List'!H:H,1,FALSE),"")</f>
        <v/>
      </c>
      <c r="M114" t="str">
        <f>IFERROR(VLOOKUP(L114,'Members List'!H:I,2,FALSE),"")</f>
        <v/>
      </c>
    </row>
    <row r="115" spans="1:14" x14ac:dyDescent="0.25">
      <c r="A115">
        <v>2</v>
      </c>
      <c r="B115">
        <v>115</v>
      </c>
      <c r="C115" t="s">
        <v>63</v>
      </c>
      <c r="D115" t="s">
        <v>1302</v>
      </c>
      <c r="E115" s="1">
        <v>1.8675E-3</v>
      </c>
      <c r="F115">
        <v>8</v>
      </c>
      <c r="G115" s="1">
        <v>1.8772175925925925E-2</v>
      </c>
      <c r="H115">
        <v>0.54200000000000004</v>
      </c>
      <c r="I115">
        <v>0.54200000000000004</v>
      </c>
      <c r="J115">
        <v>0</v>
      </c>
      <c r="K115" t="s">
        <v>64</v>
      </c>
      <c r="L115" t="str">
        <f>IFERROR(VLOOKUP(C115,'Members List'!H:H,1,FALSE),"")</f>
        <v>Calum Milne</v>
      </c>
      <c r="M115" t="str">
        <f>IFERROR(VLOOKUP(L115,'Members List'!H:I,2,FALSE),"")</f>
        <v>Race - Junior (U15/U17/U19)</v>
      </c>
      <c r="N115">
        <v>0</v>
      </c>
    </row>
    <row r="116" spans="1:14" x14ac:dyDescent="0.25">
      <c r="A116">
        <v>3</v>
      </c>
      <c r="B116">
        <v>127</v>
      </c>
      <c r="C116" t="s">
        <v>1303</v>
      </c>
      <c r="D116" t="s">
        <v>1302</v>
      </c>
      <c r="E116" s="1">
        <v>1.861550925925926E-3</v>
      </c>
      <c r="F116">
        <v>8</v>
      </c>
      <c r="G116" s="1">
        <v>1.8772222222222221E-2</v>
      </c>
      <c r="H116">
        <v>0.54600000000000004</v>
      </c>
      <c r="I116">
        <v>4.0000000000000001E-3</v>
      </c>
      <c r="J116">
        <v>0</v>
      </c>
      <c r="K116">
        <v>62</v>
      </c>
      <c r="L116" t="str">
        <f>IFERROR(VLOOKUP(C116,'Members List'!H:H,1,FALSE),"")</f>
        <v/>
      </c>
      <c r="M116" t="str">
        <f>IFERROR(VLOOKUP(L116,'Members List'!H:I,2,FALSE),"")</f>
        <v/>
      </c>
    </row>
    <row r="117" spans="1:14" x14ac:dyDescent="0.25">
      <c r="A117">
        <v>4</v>
      </c>
      <c r="B117">
        <v>120</v>
      </c>
      <c r="C117" t="s">
        <v>1304</v>
      </c>
      <c r="D117" t="s">
        <v>1302</v>
      </c>
      <c r="E117" s="1">
        <v>1.8463310185185186E-3</v>
      </c>
      <c r="F117">
        <v>8</v>
      </c>
      <c r="G117" s="1">
        <v>1.877244212962963E-2</v>
      </c>
      <c r="H117">
        <v>0.56499999999999995</v>
      </c>
      <c r="I117">
        <v>1.9E-2</v>
      </c>
      <c r="J117">
        <v>0</v>
      </c>
      <c r="K117">
        <v>55</v>
      </c>
      <c r="L117" t="str">
        <f>IFERROR(VLOOKUP(C117,'Members List'!H:H,1,FALSE),"")</f>
        <v/>
      </c>
      <c r="M117" t="str">
        <f>IFERROR(VLOOKUP(L117,'Members List'!H:I,2,FALSE),"")</f>
        <v/>
      </c>
    </row>
    <row r="118" spans="1:14" x14ac:dyDescent="0.25">
      <c r="A118">
        <v>5</v>
      </c>
      <c r="B118">
        <v>112</v>
      </c>
      <c r="C118" t="s">
        <v>1305</v>
      </c>
      <c r="D118" t="s">
        <v>1302</v>
      </c>
      <c r="E118" s="1">
        <v>1.8593171296296298E-3</v>
      </c>
      <c r="F118">
        <v>8</v>
      </c>
      <c r="G118" s="1">
        <v>1.8775671296296297E-2</v>
      </c>
      <c r="H118">
        <v>0.84399999999999997</v>
      </c>
      <c r="I118">
        <v>0.27900000000000003</v>
      </c>
      <c r="J118">
        <v>0</v>
      </c>
      <c r="K118" t="s">
        <v>1306</v>
      </c>
      <c r="L118" t="str">
        <f>IFERROR(VLOOKUP(C118,'Members List'!H:H,1,FALSE),"")</f>
        <v/>
      </c>
      <c r="M118" t="str">
        <f>IFERROR(VLOOKUP(L118,'Members List'!H:I,2,FALSE),"")</f>
        <v/>
      </c>
    </row>
    <row r="119" spans="1:14" x14ac:dyDescent="0.25">
      <c r="A119">
        <v>6</v>
      </c>
      <c r="B119">
        <v>201</v>
      </c>
      <c r="C119" t="s">
        <v>1307</v>
      </c>
      <c r="D119" t="s">
        <v>1302</v>
      </c>
      <c r="E119" s="1">
        <v>1.8533796296296295E-3</v>
      </c>
      <c r="F119">
        <v>8</v>
      </c>
      <c r="G119" s="1">
        <v>1.8776076388888889E-2</v>
      </c>
      <c r="H119">
        <v>0.879</v>
      </c>
      <c r="I119">
        <v>3.5000000000000003E-2</v>
      </c>
      <c r="J119">
        <v>0</v>
      </c>
      <c r="K119">
        <v>1056</v>
      </c>
      <c r="L119" t="str">
        <f>IFERROR(VLOOKUP(C119,'Members List'!H:H,1,FALSE),"")</f>
        <v/>
      </c>
      <c r="M119" t="str">
        <f>IFERROR(VLOOKUP(L119,'Members List'!H:I,2,FALSE),"")</f>
        <v/>
      </c>
    </row>
    <row r="120" spans="1:14" x14ac:dyDescent="0.25">
      <c r="A120">
        <v>7</v>
      </c>
      <c r="B120">
        <v>122</v>
      </c>
      <c r="C120" t="s">
        <v>71</v>
      </c>
      <c r="D120" t="s">
        <v>1302</v>
      </c>
      <c r="E120" s="1">
        <v>1.8721527777777779E-3</v>
      </c>
      <c r="F120">
        <v>8</v>
      </c>
      <c r="G120" s="1">
        <v>1.8778842592592594E-2</v>
      </c>
      <c r="H120">
        <v>1.1180000000000001</v>
      </c>
      <c r="I120">
        <v>0.23899999999999999</v>
      </c>
      <c r="J120">
        <v>0</v>
      </c>
      <c r="K120">
        <v>57</v>
      </c>
      <c r="L120" t="str">
        <f>IFERROR(VLOOKUP(C120,'Members List'!H:H,1,FALSE),"")</f>
        <v/>
      </c>
      <c r="M120" t="str">
        <f>IFERROR(VLOOKUP(L120,'Members List'!H:I,2,FALSE),"")</f>
        <v/>
      </c>
    </row>
    <row r="121" spans="1:14" x14ac:dyDescent="0.25">
      <c r="A121">
        <v>8</v>
      </c>
      <c r="B121">
        <v>124</v>
      </c>
      <c r="C121" t="s">
        <v>1308</v>
      </c>
      <c r="D121" t="s">
        <v>1302</v>
      </c>
      <c r="E121" s="1">
        <v>1.8768055555555554E-3</v>
      </c>
      <c r="F121">
        <v>8</v>
      </c>
      <c r="G121" s="1">
        <v>1.877916666666667E-2</v>
      </c>
      <c r="H121">
        <v>1.1459999999999999</v>
      </c>
      <c r="I121">
        <v>2.8000000000000001E-2</v>
      </c>
      <c r="J121">
        <v>0</v>
      </c>
      <c r="K121">
        <v>59</v>
      </c>
      <c r="L121" t="str">
        <f>IFERROR(VLOOKUP(C121,'Members List'!H:H,1,FALSE),"")</f>
        <v/>
      </c>
      <c r="M121" t="str">
        <f>IFERROR(VLOOKUP(L121,'Members List'!H:I,2,FALSE),"")</f>
        <v/>
      </c>
    </row>
    <row r="122" spans="1:14" x14ac:dyDescent="0.25">
      <c r="A122">
        <v>9</v>
      </c>
      <c r="B122">
        <v>119</v>
      </c>
      <c r="C122" t="s">
        <v>1309</v>
      </c>
      <c r="D122" t="s">
        <v>1302</v>
      </c>
      <c r="E122" s="1">
        <v>1.8563194444444443E-3</v>
      </c>
      <c r="F122">
        <v>8</v>
      </c>
      <c r="G122" s="1">
        <v>1.8780474537037038E-2</v>
      </c>
      <c r="H122">
        <v>1.2589999999999999</v>
      </c>
      <c r="I122">
        <v>0.113</v>
      </c>
      <c r="J122">
        <v>0</v>
      </c>
      <c r="K122">
        <v>54</v>
      </c>
      <c r="L122" t="str">
        <f>IFERROR(VLOOKUP(C122,'Members List'!H:H,1,FALSE),"")</f>
        <v/>
      </c>
      <c r="M122" t="str">
        <f>IFERROR(VLOOKUP(L122,'Members List'!H:I,2,FALSE),"")</f>
        <v/>
      </c>
    </row>
    <row r="123" spans="1:14" x14ac:dyDescent="0.25">
      <c r="A123">
        <v>10</v>
      </c>
      <c r="B123">
        <v>121</v>
      </c>
      <c r="C123" t="s">
        <v>1310</v>
      </c>
      <c r="D123" t="s">
        <v>1302</v>
      </c>
      <c r="E123" s="1">
        <v>1.8672569444444446E-3</v>
      </c>
      <c r="F123">
        <v>8</v>
      </c>
      <c r="G123" s="1">
        <v>1.8781412037037034E-2</v>
      </c>
      <c r="H123">
        <v>1.34</v>
      </c>
      <c r="I123">
        <v>8.1000000000000003E-2</v>
      </c>
      <c r="J123">
        <v>0</v>
      </c>
      <c r="K123">
        <v>56</v>
      </c>
      <c r="L123" t="str">
        <f>IFERROR(VLOOKUP(C123,'Members List'!H:H,1,FALSE),"")</f>
        <v/>
      </c>
      <c r="M123" t="str">
        <f>IFERROR(VLOOKUP(L123,'Members List'!H:I,2,FALSE),"")</f>
        <v/>
      </c>
    </row>
    <row r="124" spans="1:14" x14ac:dyDescent="0.25">
      <c r="A124">
        <v>11</v>
      </c>
      <c r="B124">
        <v>132</v>
      </c>
      <c r="C124" t="s">
        <v>1311</v>
      </c>
      <c r="D124" t="s">
        <v>1302</v>
      </c>
      <c r="E124" s="1">
        <v>1.8678935185185187E-3</v>
      </c>
      <c r="F124">
        <v>8</v>
      </c>
      <c r="G124" s="1">
        <v>1.8788483796296298E-2</v>
      </c>
      <c r="H124">
        <v>1.9510000000000001</v>
      </c>
      <c r="I124">
        <v>0.61099999999999999</v>
      </c>
      <c r="J124">
        <v>0</v>
      </c>
      <c r="K124">
        <v>94</v>
      </c>
      <c r="L124" t="str">
        <f>IFERROR(VLOOKUP(C124,'Members List'!H:H,1,FALSE),"")</f>
        <v/>
      </c>
      <c r="M124" t="str">
        <f>IFERROR(VLOOKUP(L124,'Members List'!H:I,2,FALSE),"")</f>
        <v/>
      </c>
    </row>
    <row r="125" spans="1:14" x14ac:dyDescent="0.25">
      <c r="A125">
        <v>12</v>
      </c>
      <c r="B125">
        <v>129</v>
      </c>
      <c r="C125" t="s">
        <v>75</v>
      </c>
      <c r="D125" t="s">
        <v>1302</v>
      </c>
      <c r="E125" s="1">
        <v>1.8692939814814815E-3</v>
      </c>
      <c r="F125">
        <v>8</v>
      </c>
      <c r="G125" s="1">
        <v>1.8791527777777779E-2</v>
      </c>
      <c r="H125">
        <v>2.214</v>
      </c>
      <c r="I125">
        <v>0.26300000000000001</v>
      </c>
      <c r="J125">
        <v>0</v>
      </c>
      <c r="K125">
        <v>64</v>
      </c>
      <c r="L125" t="str">
        <f>IFERROR(VLOOKUP(C125,'Members List'!H:H,1,FALSE),"")</f>
        <v>Ashton Sime</v>
      </c>
      <c r="M125" t="str">
        <f>IFERROR(VLOOKUP(L125,'Members List'!H:I,2,FALSE),"")</f>
        <v>Race - Kids (U9/U11/U13)</v>
      </c>
      <c r="N125">
        <v>0</v>
      </c>
    </row>
    <row r="126" spans="1:14" x14ac:dyDescent="0.25">
      <c r="A126">
        <v>13</v>
      </c>
      <c r="B126">
        <v>114</v>
      </c>
      <c r="C126" t="s">
        <v>1312</v>
      </c>
      <c r="D126" t="s">
        <v>1302</v>
      </c>
      <c r="E126" s="1">
        <v>1.8785185185185187E-3</v>
      </c>
      <c r="F126">
        <v>8</v>
      </c>
      <c r="G126" s="1">
        <v>1.8799155092592595E-2</v>
      </c>
      <c r="H126">
        <v>2.8730000000000002</v>
      </c>
      <c r="I126">
        <v>0.65900000000000003</v>
      </c>
      <c r="J126">
        <v>0</v>
      </c>
      <c r="K126" t="s">
        <v>1313</v>
      </c>
      <c r="L126" t="str">
        <f>IFERROR(VLOOKUP(C126,'Members List'!H:H,1,FALSE),"")</f>
        <v/>
      </c>
      <c r="M126" t="str">
        <f>IFERROR(VLOOKUP(L126,'Members List'!H:I,2,FALSE),"")</f>
        <v/>
      </c>
    </row>
    <row r="127" spans="1:14" x14ac:dyDescent="0.25">
      <c r="A127">
        <v>14</v>
      </c>
      <c r="B127">
        <v>125</v>
      </c>
      <c r="C127" t="s">
        <v>1314</v>
      </c>
      <c r="D127" t="s">
        <v>1302</v>
      </c>
      <c r="E127" s="1">
        <v>1.8834374999999999E-3</v>
      </c>
      <c r="F127">
        <v>8</v>
      </c>
      <c r="G127" s="1">
        <v>1.8802037037037037E-2</v>
      </c>
      <c r="H127">
        <v>3.1219999999999999</v>
      </c>
      <c r="I127">
        <v>0.249</v>
      </c>
      <c r="J127">
        <v>0</v>
      </c>
      <c r="K127">
        <v>60</v>
      </c>
      <c r="L127" t="str">
        <f>IFERROR(VLOOKUP(C127,'Members List'!H:H,1,FALSE),"")</f>
        <v/>
      </c>
      <c r="M127" t="str">
        <f>IFERROR(VLOOKUP(L127,'Members List'!H:I,2,FALSE),"")</f>
        <v/>
      </c>
    </row>
    <row r="128" spans="1:14" x14ac:dyDescent="0.25">
      <c r="A128">
        <v>15</v>
      </c>
      <c r="B128">
        <v>117</v>
      </c>
      <c r="C128" t="s">
        <v>1315</v>
      </c>
      <c r="D128" t="s">
        <v>1302</v>
      </c>
      <c r="E128" s="1">
        <v>1.8939351851851853E-3</v>
      </c>
      <c r="F128">
        <v>8</v>
      </c>
      <c r="G128" s="1">
        <v>1.8803356481481483E-2</v>
      </c>
      <c r="H128">
        <v>3.2360000000000002</v>
      </c>
      <c r="I128">
        <v>0.114</v>
      </c>
      <c r="J128">
        <v>0</v>
      </c>
      <c r="K128">
        <v>52</v>
      </c>
      <c r="L128" t="str">
        <f>IFERROR(VLOOKUP(C128,'Members List'!H:H,1,FALSE),"")</f>
        <v/>
      </c>
      <c r="M128" t="str">
        <f>IFERROR(VLOOKUP(L128,'Members List'!H:I,2,FALSE),"")</f>
        <v/>
      </c>
    </row>
    <row r="129" spans="1:14" x14ac:dyDescent="0.25">
      <c r="A129">
        <v>16</v>
      </c>
      <c r="B129">
        <v>128</v>
      </c>
      <c r="C129" t="s">
        <v>1316</v>
      </c>
      <c r="D129" t="s">
        <v>1302</v>
      </c>
      <c r="E129" s="1">
        <v>1.9123726851851854E-3</v>
      </c>
      <c r="F129">
        <v>8</v>
      </c>
      <c r="G129" s="1">
        <v>1.882113425925926E-2</v>
      </c>
      <c r="H129">
        <v>4.7720000000000002</v>
      </c>
      <c r="I129">
        <v>1.536</v>
      </c>
      <c r="J129">
        <v>0</v>
      </c>
      <c r="K129">
        <v>63</v>
      </c>
      <c r="L129" t="str">
        <f>IFERROR(VLOOKUP(C129,'Members List'!H:H,1,FALSE),"")</f>
        <v/>
      </c>
      <c r="M129" t="str">
        <f>IFERROR(VLOOKUP(L129,'Members List'!H:I,2,FALSE),"")</f>
        <v/>
      </c>
    </row>
    <row r="130" spans="1:14" x14ac:dyDescent="0.25">
      <c r="A130">
        <v>17</v>
      </c>
      <c r="B130">
        <v>113</v>
      </c>
      <c r="C130" t="s">
        <v>78</v>
      </c>
      <c r="D130" t="s">
        <v>1302</v>
      </c>
      <c r="E130" s="1">
        <v>1.9873379629629629E-3</v>
      </c>
      <c r="F130">
        <v>8</v>
      </c>
      <c r="G130" s="1">
        <v>1.8916412037037037E-2</v>
      </c>
      <c r="H130">
        <v>13.004</v>
      </c>
      <c r="I130">
        <v>8.2319999999999993</v>
      </c>
      <c r="J130">
        <v>0</v>
      </c>
      <c r="K130" t="s">
        <v>79</v>
      </c>
      <c r="L130" t="str">
        <f>IFERROR(VLOOKUP(C130,'Members List'!H:H,1,FALSE),"")</f>
        <v>Nick Cowie</v>
      </c>
      <c r="M130" t="str">
        <f>IFERROR(VLOOKUP(L130,'Members List'!H:I,2,FALSE),"")</f>
        <v>Race - Masters - Regional</v>
      </c>
      <c r="N130">
        <v>0</v>
      </c>
    </row>
    <row r="131" spans="1:14" x14ac:dyDescent="0.25">
      <c r="A131">
        <v>18</v>
      </c>
      <c r="B131">
        <v>133</v>
      </c>
      <c r="C131" t="s">
        <v>1317</v>
      </c>
      <c r="D131" t="s">
        <v>1302</v>
      </c>
      <c r="E131" s="1">
        <v>1.9940162037037036E-3</v>
      </c>
      <c r="F131">
        <v>8</v>
      </c>
      <c r="G131" s="1">
        <v>1.8920277777777779E-2</v>
      </c>
      <c r="H131">
        <v>13.337999999999999</v>
      </c>
      <c r="I131">
        <v>0.33400000000000002</v>
      </c>
      <c r="J131">
        <v>0</v>
      </c>
      <c r="K131">
        <v>1001</v>
      </c>
      <c r="L131" t="str">
        <f>IFERROR(VLOOKUP(C131,'Members List'!H:H,1,FALSE),"")</f>
        <v/>
      </c>
      <c r="M131" t="str">
        <f>IFERROR(VLOOKUP(L131,'Members List'!H:I,2,FALSE),"")</f>
        <v/>
      </c>
    </row>
    <row r="132" spans="1:14" x14ac:dyDescent="0.25">
      <c r="A132">
        <v>19</v>
      </c>
      <c r="B132">
        <v>126</v>
      </c>
      <c r="C132" t="s">
        <v>1318</v>
      </c>
      <c r="D132" t="s">
        <v>1302</v>
      </c>
      <c r="E132" s="1">
        <v>2.0247453703703708E-3</v>
      </c>
      <c r="F132">
        <v>8</v>
      </c>
      <c r="G132" s="1">
        <v>1.8938344907407409E-2</v>
      </c>
      <c r="H132">
        <v>14.898999999999999</v>
      </c>
      <c r="I132">
        <v>1.5609999999999999</v>
      </c>
      <c r="J132">
        <v>0</v>
      </c>
      <c r="K132">
        <v>61</v>
      </c>
      <c r="L132" t="str">
        <f>IFERROR(VLOOKUP(C132,'Members List'!H:H,1,FALSE),"")</f>
        <v/>
      </c>
      <c r="M132" t="str">
        <f>IFERROR(VLOOKUP(L132,'Members List'!H:I,2,FALSE),"")</f>
        <v/>
      </c>
    </row>
    <row r="133" spans="1:14" x14ac:dyDescent="0.25">
      <c r="A133">
        <v>20</v>
      </c>
      <c r="B133">
        <v>130</v>
      </c>
      <c r="C133" t="s">
        <v>1319</v>
      </c>
      <c r="D133" t="s">
        <v>1302</v>
      </c>
      <c r="E133" s="1">
        <v>2.0543750000000002E-3</v>
      </c>
      <c r="F133">
        <v>8</v>
      </c>
      <c r="G133" s="1">
        <v>1.8966122685185185E-2</v>
      </c>
      <c r="H133">
        <v>17.298999999999999</v>
      </c>
      <c r="I133">
        <v>2.4</v>
      </c>
      <c r="J133">
        <v>0</v>
      </c>
      <c r="K133">
        <v>92</v>
      </c>
      <c r="L133" t="str">
        <f>IFERROR(VLOOKUP(C133,'Members List'!H:H,1,FALSE),"")</f>
        <v>Nathaniel Tan</v>
      </c>
      <c r="M133" t="str">
        <f>IFERROR(VLOOKUP(L133,'Members List'!H:I,2,FALSE),"")</f>
        <v>Race - Masters U65</v>
      </c>
      <c r="N133">
        <v>0</v>
      </c>
    </row>
    <row r="134" spans="1:14" x14ac:dyDescent="0.25">
      <c r="A134">
        <v>21</v>
      </c>
      <c r="B134">
        <v>131</v>
      </c>
      <c r="C134" t="s">
        <v>1320</v>
      </c>
      <c r="D134" t="s">
        <v>1302</v>
      </c>
      <c r="E134" s="1">
        <v>2.0624884259259259E-3</v>
      </c>
      <c r="F134">
        <v>8</v>
      </c>
      <c r="G134" s="1">
        <v>1.8968680555555558E-2</v>
      </c>
      <c r="H134">
        <v>17.52</v>
      </c>
      <c r="I134">
        <v>0.221</v>
      </c>
      <c r="J134">
        <v>0</v>
      </c>
      <c r="K134">
        <v>93</v>
      </c>
      <c r="L134" t="str">
        <f>IFERROR(VLOOKUP(C134,'Members List'!H:H,1,FALSE),"")</f>
        <v/>
      </c>
      <c r="M134" t="str">
        <f>IFERROR(VLOOKUP(L134,'Members List'!H:I,2,FALSE),"")</f>
        <v/>
      </c>
    </row>
    <row r="135" spans="1:14" x14ac:dyDescent="0.25">
      <c r="A135">
        <v>22</v>
      </c>
      <c r="B135">
        <v>118</v>
      </c>
      <c r="C135" t="s">
        <v>1321</v>
      </c>
      <c r="D135" t="s">
        <v>1302</v>
      </c>
      <c r="E135" s="1">
        <v>2.2549421296296297E-3</v>
      </c>
      <c r="F135">
        <v>8</v>
      </c>
      <c r="G135" s="1">
        <v>1.9140590277777775E-2</v>
      </c>
      <c r="H135">
        <v>32.372999999999998</v>
      </c>
      <c r="I135">
        <v>14.853</v>
      </c>
      <c r="J135">
        <v>0</v>
      </c>
      <c r="K135">
        <v>53</v>
      </c>
      <c r="L135" t="str">
        <f>IFERROR(VLOOKUP(C135,'Members List'!H:H,1,FALSE),"")</f>
        <v/>
      </c>
      <c r="M135" t="str">
        <f>IFERROR(VLOOKUP(L135,'Members List'!H:I,2,FALSE),"")</f>
        <v/>
      </c>
    </row>
    <row r="136" spans="1:14" x14ac:dyDescent="0.25">
      <c r="A136">
        <v>23</v>
      </c>
      <c r="B136">
        <v>116</v>
      </c>
      <c r="C136" t="s">
        <v>1322</v>
      </c>
      <c r="D136" t="s">
        <v>1302</v>
      </c>
      <c r="E136" s="1">
        <v>2.5807291666666665E-3</v>
      </c>
      <c r="F136">
        <v>7</v>
      </c>
      <c r="G136" s="1">
        <v>1.9560150462962961E-2</v>
      </c>
      <c r="H136" t="s">
        <v>32</v>
      </c>
      <c r="I136" t="s">
        <v>32</v>
      </c>
      <c r="J136">
        <v>0</v>
      </c>
      <c r="K136">
        <v>51</v>
      </c>
      <c r="L136" t="str">
        <f>IFERROR(VLOOKUP(C136,'Members List'!H:H,1,FALSE),"")</f>
        <v/>
      </c>
      <c r="M136" t="str">
        <f>IFERROR(VLOOKUP(L136,'Members List'!H:I,2,FALSE),"")</f>
        <v/>
      </c>
    </row>
    <row r="137" spans="1:14" x14ac:dyDescent="0.25">
      <c r="A137" t="s">
        <v>779</v>
      </c>
      <c r="B137">
        <v>134</v>
      </c>
      <c r="C137" t="s">
        <v>1323</v>
      </c>
      <c r="D137" t="s">
        <v>1302</v>
      </c>
      <c r="J137">
        <v>0</v>
      </c>
      <c r="K137">
        <v>1002</v>
      </c>
      <c r="L137" t="str">
        <f>IFERROR(VLOOKUP(C137,'Members List'!H:H,1,FALSE),"")</f>
        <v/>
      </c>
      <c r="M137" t="str">
        <f>IFERROR(VLOOKUP(L137,'Members List'!H:I,2,FALSE),"")</f>
        <v/>
      </c>
    </row>
    <row r="138" spans="1:14" x14ac:dyDescent="0.25">
      <c r="A138">
        <v>1</v>
      </c>
      <c r="B138">
        <v>135</v>
      </c>
      <c r="C138" t="s">
        <v>1324</v>
      </c>
      <c r="D138" t="s">
        <v>1325</v>
      </c>
      <c r="E138" s="1">
        <v>2.1851388888888888E-3</v>
      </c>
      <c r="F138">
        <v>8</v>
      </c>
      <c r="G138" s="1">
        <v>2.0727928240740739E-2</v>
      </c>
      <c r="H138">
        <v>0</v>
      </c>
      <c r="I138">
        <v>0</v>
      </c>
      <c r="J138">
        <v>0</v>
      </c>
      <c r="K138" t="s">
        <v>1326</v>
      </c>
      <c r="L138" t="str">
        <f>IFERROR(VLOOKUP(C138,'Members List'!H:H,1,FALSE),"")</f>
        <v/>
      </c>
      <c r="M138" t="str">
        <f>IFERROR(VLOOKUP(L138,'Members List'!H:I,2,FALSE),"")</f>
        <v/>
      </c>
    </row>
    <row r="139" spans="1:14" x14ac:dyDescent="0.25">
      <c r="A139">
        <v>2</v>
      </c>
      <c r="B139">
        <v>136</v>
      </c>
      <c r="C139" t="s">
        <v>1327</v>
      </c>
      <c r="D139" t="s">
        <v>1325</v>
      </c>
      <c r="E139" s="1">
        <v>2.1852546296296294E-3</v>
      </c>
      <c r="F139">
        <v>8</v>
      </c>
      <c r="G139" s="1">
        <v>2.0733113425925924E-2</v>
      </c>
      <c r="H139">
        <v>0.44800000000000001</v>
      </c>
      <c r="I139">
        <v>0.44800000000000001</v>
      </c>
      <c r="J139">
        <v>0</v>
      </c>
      <c r="K139" t="s">
        <v>1328</v>
      </c>
      <c r="L139" t="str">
        <f>IFERROR(VLOOKUP(C139,'Members List'!H:H,1,FALSE),"")</f>
        <v/>
      </c>
      <c r="M139" t="str">
        <f>IFERROR(VLOOKUP(L139,'Members List'!H:I,2,FALSE),"")</f>
        <v/>
      </c>
    </row>
    <row r="140" spans="1:14" x14ac:dyDescent="0.25">
      <c r="A140">
        <v>3</v>
      </c>
      <c r="B140">
        <v>140</v>
      </c>
      <c r="C140" t="s">
        <v>1329</v>
      </c>
      <c r="D140" t="s">
        <v>1325</v>
      </c>
      <c r="E140" s="1">
        <v>2.1873611111111108E-3</v>
      </c>
      <c r="F140">
        <v>8</v>
      </c>
      <c r="G140" s="1">
        <v>2.0737743055555556E-2</v>
      </c>
      <c r="H140">
        <v>0.84799999999999998</v>
      </c>
      <c r="I140">
        <v>0.4</v>
      </c>
      <c r="J140">
        <v>0</v>
      </c>
      <c r="K140">
        <v>1005</v>
      </c>
      <c r="L140" t="str">
        <f>IFERROR(VLOOKUP(C140,'Members List'!H:H,1,FALSE),"")</f>
        <v/>
      </c>
      <c r="M140" t="str">
        <f>IFERROR(VLOOKUP(L140,'Members List'!H:I,2,FALSE),"")</f>
        <v/>
      </c>
    </row>
    <row r="141" spans="1:14" x14ac:dyDescent="0.25">
      <c r="A141">
        <v>4</v>
      </c>
      <c r="B141">
        <v>139</v>
      </c>
      <c r="C141" t="s">
        <v>1330</v>
      </c>
      <c r="D141" t="s">
        <v>1325</v>
      </c>
      <c r="E141" s="1">
        <v>2.1931250000000002E-3</v>
      </c>
      <c r="F141">
        <v>8</v>
      </c>
      <c r="G141" s="1">
        <v>2.0745868055555557E-2</v>
      </c>
      <c r="H141">
        <v>1.55</v>
      </c>
      <c r="I141">
        <v>0.70199999999999996</v>
      </c>
      <c r="J141">
        <v>0</v>
      </c>
      <c r="K141">
        <v>1004</v>
      </c>
      <c r="L141" t="str">
        <f>IFERROR(VLOOKUP(C141,'Members List'!H:H,1,FALSE),"")</f>
        <v/>
      </c>
      <c r="M141" t="str">
        <f>IFERROR(VLOOKUP(L141,'Members List'!H:I,2,FALSE),"")</f>
        <v/>
      </c>
    </row>
    <row r="142" spans="1:14" x14ac:dyDescent="0.25">
      <c r="A142">
        <v>5</v>
      </c>
      <c r="B142">
        <v>143</v>
      </c>
      <c r="C142" t="s">
        <v>1331</v>
      </c>
      <c r="D142" t="s">
        <v>1325</v>
      </c>
      <c r="E142" s="1">
        <v>2.2094675925925927E-3</v>
      </c>
      <c r="F142">
        <v>8</v>
      </c>
      <c r="G142" s="1">
        <v>2.0754537037037037E-2</v>
      </c>
      <c r="H142">
        <v>2.2989999999999999</v>
      </c>
      <c r="I142">
        <v>0.749</v>
      </c>
      <c r="J142">
        <v>0</v>
      </c>
      <c r="K142">
        <v>1008</v>
      </c>
      <c r="L142" t="str">
        <f>IFERROR(VLOOKUP(C142,'Members List'!H:H,1,FALSE),"")</f>
        <v/>
      </c>
      <c r="M142" t="str">
        <f>IFERROR(VLOOKUP(L142,'Members List'!H:I,2,FALSE),"")</f>
        <v/>
      </c>
    </row>
    <row r="143" spans="1:14" x14ac:dyDescent="0.25">
      <c r="A143">
        <v>6</v>
      </c>
      <c r="B143">
        <v>144</v>
      </c>
      <c r="C143" t="s">
        <v>1332</v>
      </c>
      <c r="D143" t="s">
        <v>1325</v>
      </c>
      <c r="E143" s="1">
        <v>2.2437268518518518E-3</v>
      </c>
      <c r="F143">
        <v>8</v>
      </c>
      <c r="G143" s="1">
        <v>2.076050925925926E-2</v>
      </c>
      <c r="H143">
        <v>2.8149999999999999</v>
      </c>
      <c r="I143">
        <v>0.51600000000000001</v>
      </c>
      <c r="J143">
        <v>0</v>
      </c>
      <c r="K143">
        <v>1009</v>
      </c>
      <c r="L143" t="str">
        <f>IFERROR(VLOOKUP(C143,'Members List'!H:H,1,FALSE),"")</f>
        <v/>
      </c>
      <c r="M143" t="str">
        <f>IFERROR(VLOOKUP(L143,'Members List'!H:I,2,FALSE),"")</f>
        <v/>
      </c>
    </row>
    <row r="144" spans="1:14" x14ac:dyDescent="0.25">
      <c r="A144">
        <v>7</v>
      </c>
      <c r="B144">
        <v>138</v>
      </c>
      <c r="C144" t="s">
        <v>1333</v>
      </c>
      <c r="D144" t="s">
        <v>1325</v>
      </c>
      <c r="E144" s="1">
        <v>2.241377314814815E-3</v>
      </c>
      <c r="F144">
        <v>8</v>
      </c>
      <c r="G144" s="1">
        <v>2.0781747685185186E-2</v>
      </c>
      <c r="H144">
        <v>4.6500000000000004</v>
      </c>
      <c r="I144">
        <v>1.835</v>
      </c>
      <c r="J144">
        <v>0</v>
      </c>
      <c r="K144">
        <v>1003</v>
      </c>
      <c r="L144" t="str">
        <f>IFERROR(VLOOKUP(C144,'Members List'!H:H,1,FALSE),"")</f>
        <v/>
      </c>
      <c r="M144" t="str">
        <f>IFERROR(VLOOKUP(L144,'Members List'!H:I,2,FALSE),"")</f>
        <v/>
      </c>
    </row>
    <row r="145" spans="1:13" x14ac:dyDescent="0.25">
      <c r="A145">
        <v>8</v>
      </c>
      <c r="B145">
        <v>142</v>
      </c>
      <c r="C145" t="s">
        <v>1334</v>
      </c>
      <c r="D145" t="s">
        <v>1325</v>
      </c>
      <c r="E145" s="1">
        <v>2.229583333333333E-3</v>
      </c>
      <c r="F145">
        <v>8</v>
      </c>
      <c r="G145" s="1">
        <v>2.0784490740740739E-2</v>
      </c>
      <c r="H145">
        <v>4.8869999999999996</v>
      </c>
      <c r="I145">
        <v>0.23699999999999999</v>
      </c>
      <c r="J145">
        <v>0</v>
      </c>
      <c r="K145">
        <v>1007</v>
      </c>
      <c r="L145" t="str">
        <f>IFERROR(VLOOKUP(C145,'Members List'!H:H,1,FALSE),"")</f>
        <v/>
      </c>
      <c r="M145" t="str">
        <f>IFERROR(VLOOKUP(L145,'Members List'!H:I,2,FALSE),"")</f>
        <v/>
      </c>
    </row>
    <row r="146" spans="1:13" x14ac:dyDescent="0.25">
      <c r="A146">
        <v>9</v>
      </c>
      <c r="B146">
        <v>137</v>
      </c>
      <c r="C146" t="s">
        <v>1335</v>
      </c>
      <c r="D146" t="s">
        <v>1325</v>
      </c>
      <c r="E146" s="1">
        <v>2.2550347222222221E-3</v>
      </c>
      <c r="F146">
        <v>8</v>
      </c>
      <c r="G146" s="1">
        <v>2.0792870370370368E-2</v>
      </c>
      <c r="H146">
        <v>5.6109999999999998</v>
      </c>
      <c r="I146">
        <v>0.72399999999999998</v>
      </c>
      <c r="J146">
        <v>0</v>
      </c>
      <c r="K146" t="s">
        <v>1336</v>
      </c>
      <c r="L146" t="str">
        <f>IFERROR(VLOOKUP(C146,'Members List'!H:H,1,FALSE),"")</f>
        <v/>
      </c>
      <c r="M146" t="str">
        <f>IFERROR(VLOOKUP(L146,'Members List'!H:I,2,FALSE),"")</f>
        <v/>
      </c>
    </row>
    <row r="147" spans="1:13" x14ac:dyDescent="0.25">
      <c r="A147" t="s">
        <v>779</v>
      </c>
      <c r="B147">
        <v>141</v>
      </c>
      <c r="C147" t="s">
        <v>1337</v>
      </c>
      <c r="D147" t="s">
        <v>1325</v>
      </c>
      <c r="J147">
        <v>0</v>
      </c>
      <c r="K147">
        <v>1006</v>
      </c>
      <c r="L147" t="str">
        <f>IFERROR(VLOOKUP(C147,'Members List'!H:H,1,FALSE),"")</f>
        <v/>
      </c>
      <c r="M147" t="str">
        <f>IFERROR(VLOOKUP(L147,'Members List'!H:I,2,FALSE),"")</f>
        <v/>
      </c>
    </row>
    <row r="148" spans="1:13" x14ac:dyDescent="0.25">
      <c r="A148">
        <v>1</v>
      </c>
      <c r="B148">
        <v>148</v>
      </c>
      <c r="C148" t="s">
        <v>1338</v>
      </c>
      <c r="D148" t="s">
        <v>1339</v>
      </c>
      <c r="E148" s="1">
        <v>2.2966203703703703E-3</v>
      </c>
      <c r="F148">
        <v>6</v>
      </c>
      <c r="G148" s="1">
        <v>1.7312337962962963E-2</v>
      </c>
      <c r="H148">
        <v>0</v>
      </c>
      <c r="I148">
        <v>0</v>
      </c>
      <c r="J148">
        <v>0</v>
      </c>
      <c r="K148">
        <v>1013</v>
      </c>
      <c r="L148" t="str">
        <f>IFERROR(VLOOKUP(C148,'Members List'!H:H,1,FALSE),"")</f>
        <v/>
      </c>
      <c r="M148" t="str">
        <f>IFERROR(VLOOKUP(L148,'Members List'!H:I,2,FALSE),"")</f>
        <v/>
      </c>
    </row>
    <row r="149" spans="1:13" x14ac:dyDescent="0.25">
      <c r="A149">
        <v>2</v>
      </c>
      <c r="B149">
        <v>146</v>
      </c>
      <c r="C149" t="s">
        <v>1340</v>
      </c>
      <c r="D149" t="s">
        <v>1339</v>
      </c>
      <c r="E149" s="1">
        <v>2.3011921296296296E-3</v>
      </c>
      <c r="F149">
        <v>6</v>
      </c>
      <c r="G149" s="1">
        <v>1.7326481481481481E-2</v>
      </c>
      <c r="H149">
        <v>1.222</v>
      </c>
      <c r="I149">
        <v>1.222</v>
      </c>
      <c r="J149">
        <v>0</v>
      </c>
      <c r="K149">
        <v>1011</v>
      </c>
      <c r="L149" t="str">
        <f>IFERROR(VLOOKUP(C149,'Members List'!H:H,1,FALSE),"")</f>
        <v>Natasha Pertwee</v>
      </c>
      <c r="M149" t="str">
        <f>IFERROR(VLOOKUP(L149,'Members List'!H:I,2,FALSE),"")</f>
        <v>Race - Masters - Regional</v>
      </c>
    </row>
    <row r="150" spans="1:13" x14ac:dyDescent="0.25">
      <c r="A150">
        <v>3</v>
      </c>
      <c r="B150">
        <v>147</v>
      </c>
      <c r="C150" t="s">
        <v>87</v>
      </c>
      <c r="D150" t="s">
        <v>1339</v>
      </c>
      <c r="E150" s="1">
        <v>2.316736111111111E-3</v>
      </c>
      <c r="F150">
        <v>6</v>
      </c>
      <c r="G150" s="1">
        <v>1.7335636574074074E-2</v>
      </c>
      <c r="H150">
        <v>2.0129999999999999</v>
      </c>
      <c r="I150">
        <v>0.79100000000000004</v>
      </c>
      <c r="J150">
        <v>0</v>
      </c>
      <c r="K150">
        <v>1012</v>
      </c>
      <c r="L150" t="str">
        <f>IFERROR(VLOOKUP(C150,'Members List'!H:H,1,FALSE),"")</f>
        <v/>
      </c>
      <c r="M150" t="str">
        <f>IFERROR(VLOOKUP(L150,'Members List'!H:I,2,FALSE),"")</f>
        <v/>
      </c>
    </row>
    <row r="151" spans="1:13" x14ac:dyDescent="0.25">
      <c r="A151">
        <v>4</v>
      </c>
      <c r="B151">
        <v>145</v>
      </c>
      <c r="C151" t="s">
        <v>1341</v>
      </c>
      <c r="D151" t="s">
        <v>1339</v>
      </c>
      <c r="E151" s="1">
        <v>2.3354745370370374E-3</v>
      </c>
      <c r="F151">
        <v>6</v>
      </c>
      <c r="G151" s="1">
        <v>1.7355879629629627E-2</v>
      </c>
      <c r="H151">
        <v>3.762</v>
      </c>
      <c r="I151">
        <v>1.7490000000000001</v>
      </c>
      <c r="J151">
        <v>0</v>
      </c>
      <c r="K151">
        <v>1010</v>
      </c>
      <c r="L151" t="str">
        <f>IFERROR(VLOOKUP(C151,'Members List'!H:H,1,FALSE),"")</f>
        <v/>
      </c>
      <c r="M151" t="str">
        <f>IFERROR(VLOOKUP(L151,'Members List'!H:I,2,FALSE),"")</f>
        <v/>
      </c>
    </row>
    <row r="152" spans="1:13" x14ac:dyDescent="0.25">
      <c r="A152">
        <v>5</v>
      </c>
      <c r="B152">
        <v>149</v>
      </c>
      <c r="C152" t="s">
        <v>1342</v>
      </c>
      <c r="D152" t="s">
        <v>1339</v>
      </c>
      <c r="E152" s="1">
        <v>2.3362384259259256E-3</v>
      </c>
      <c r="F152">
        <v>6</v>
      </c>
      <c r="G152" s="1">
        <v>1.7359733796296298E-2</v>
      </c>
      <c r="H152">
        <v>4.0949999999999998</v>
      </c>
      <c r="I152">
        <v>0.33300000000000002</v>
      </c>
      <c r="J152">
        <v>0</v>
      </c>
      <c r="K152">
        <v>1014</v>
      </c>
      <c r="L152" t="str">
        <f>IFERROR(VLOOKUP(C152,'Members List'!H:H,1,FALSE),"")</f>
        <v/>
      </c>
      <c r="M152" t="str">
        <f>IFERROR(VLOOKUP(L152,'Members List'!H:I,2,FALSE),"")</f>
        <v/>
      </c>
    </row>
    <row r="153" spans="1:13" x14ac:dyDescent="0.25">
      <c r="A153">
        <v>1</v>
      </c>
      <c r="B153">
        <v>164</v>
      </c>
      <c r="C153" t="s">
        <v>1343</v>
      </c>
      <c r="D153" t="s">
        <v>1344</v>
      </c>
      <c r="E153" s="1">
        <v>2.5254050925925925E-3</v>
      </c>
      <c r="F153">
        <v>5</v>
      </c>
      <c r="G153" s="1">
        <v>1.579167824074074E-2</v>
      </c>
      <c r="H153">
        <v>0</v>
      </c>
      <c r="I153">
        <v>0</v>
      </c>
      <c r="J153">
        <v>0</v>
      </c>
      <c r="K153">
        <v>1029</v>
      </c>
      <c r="L153" t="str">
        <f>IFERROR(VLOOKUP(C153,'Members List'!H:H,1,FALSE),"")</f>
        <v/>
      </c>
      <c r="M153" t="str">
        <f>IFERROR(VLOOKUP(L153,'Members List'!H:I,2,FALSE),"")</f>
        <v/>
      </c>
    </row>
    <row r="154" spans="1:13" x14ac:dyDescent="0.25">
      <c r="A154">
        <v>2</v>
      </c>
      <c r="B154">
        <v>166</v>
      </c>
      <c r="C154" t="s">
        <v>1345</v>
      </c>
      <c r="D154" t="s">
        <v>1344</v>
      </c>
      <c r="E154" s="1">
        <v>2.5309606481481481E-3</v>
      </c>
      <c r="F154">
        <v>5</v>
      </c>
      <c r="G154" s="1">
        <v>1.5793946759259259E-2</v>
      </c>
      <c r="H154">
        <v>0.19600000000000001</v>
      </c>
      <c r="I154">
        <v>0.19600000000000001</v>
      </c>
      <c r="J154">
        <v>0</v>
      </c>
      <c r="K154">
        <v>1031</v>
      </c>
      <c r="L154" t="str">
        <f>IFERROR(VLOOKUP(C154,'Members List'!H:H,1,FALSE),"")</f>
        <v/>
      </c>
      <c r="M154" t="str">
        <f>IFERROR(VLOOKUP(L154,'Members List'!H:I,2,FALSE),"")</f>
        <v/>
      </c>
    </row>
    <row r="155" spans="1:13" x14ac:dyDescent="0.25">
      <c r="A155">
        <v>3</v>
      </c>
      <c r="B155">
        <v>157</v>
      </c>
      <c r="C155" t="s">
        <v>1346</v>
      </c>
      <c r="D155" t="s">
        <v>1344</v>
      </c>
      <c r="E155" s="1">
        <v>2.5208101851851854E-3</v>
      </c>
      <c r="F155">
        <v>5</v>
      </c>
      <c r="G155" s="1">
        <v>1.5794629629629631E-2</v>
      </c>
      <c r="H155">
        <v>0.255</v>
      </c>
      <c r="I155">
        <v>5.8999999999999997E-2</v>
      </c>
      <c r="J155">
        <v>0</v>
      </c>
      <c r="K155">
        <v>1022</v>
      </c>
      <c r="L155" t="str">
        <f>IFERROR(VLOOKUP(C155,'Members List'!H:H,1,FALSE),"")</f>
        <v/>
      </c>
      <c r="M155" t="str">
        <f>IFERROR(VLOOKUP(L155,'Members List'!H:I,2,FALSE),"")</f>
        <v/>
      </c>
    </row>
    <row r="156" spans="1:13" x14ac:dyDescent="0.25">
      <c r="A156">
        <v>4</v>
      </c>
      <c r="B156">
        <v>160</v>
      </c>
      <c r="C156" t="s">
        <v>1347</v>
      </c>
      <c r="D156" t="s">
        <v>1344</v>
      </c>
      <c r="E156" s="1">
        <v>2.5567361111111112E-3</v>
      </c>
      <c r="F156">
        <v>5</v>
      </c>
      <c r="G156" s="1">
        <v>1.5826354166666667E-2</v>
      </c>
      <c r="H156">
        <v>2.996</v>
      </c>
      <c r="I156">
        <v>2.7410000000000001</v>
      </c>
      <c r="J156">
        <v>0</v>
      </c>
      <c r="K156">
        <v>1025</v>
      </c>
      <c r="L156" t="str">
        <f>IFERROR(VLOOKUP(C156,'Members List'!H:H,1,FALSE),"")</f>
        <v/>
      </c>
      <c r="M156" t="str">
        <f>IFERROR(VLOOKUP(L156,'Members List'!H:I,2,FALSE),"")</f>
        <v/>
      </c>
    </row>
    <row r="157" spans="1:13" x14ac:dyDescent="0.25">
      <c r="A157">
        <v>5</v>
      </c>
      <c r="B157">
        <v>161</v>
      </c>
      <c r="C157" t="s">
        <v>1348</v>
      </c>
      <c r="D157" t="s">
        <v>1344</v>
      </c>
      <c r="E157" s="1">
        <v>2.5653703703703702E-3</v>
      </c>
      <c r="F157">
        <v>5</v>
      </c>
      <c r="G157" s="1">
        <v>1.5843784722222223E-2</v>
      </c>
      <c r="H157">
        <v>4.5019999999999998</v>
      </c>
      <c r="I157">
        <v>1.506</v>
      </c>
      <c r="J157">
        <v>0</v>
      </c>
      <c r="K157">
        <v>1026</v>
      </c>
      <c r="L157" t="str">
        <f>IFERROR(VLOOKUP(C157,'Members List'!H:H,1,FALSE),"")</f>
        <v/>
      </c>
      <c r="M157" t="str">
        <f>IFERROR(VLOOKUP(L157,'Members List'!H:I,2,FALSE),"")</f>
        <v/>
      </c>
    </row>
    <row r="158" spans="1:13" x14ac:dyDescent="0.25">
      <c r="A158">
        <v>6</v>
      </c>
      <c r="B158">
        <v>158</v>
      </c>
      <c r="C158" t="s">
        <v>1349</v>
      </c>
      <c r="D158" t="s">
        <v>1344</v>
      </c>
      <c r="E158" s="1">
        <v>2.621226851851852E-3</v>
      </c>
      <c r="F158">
        <v>5</v>
      </c>
      <c r="G158" s="1">
        <v>1.5881342592592593E-2</v>
      </c>
      <c r="H158">
        <v>7.7469999999999999</v>
      </c>
      <c r="I158">
        <v>3.2450000000000001</v>
      </c>
      <c r="J158">
        <v>0</v>
      </c>
      <c r="K158">
        <v>1023</v>
      </c>
      <c r="L158" t="str">
        <f>IFERROR(VLOOKUP(C158,'Members List'!H:H,1,FALSE),"")</f>
        <v/>
      </c>
      <c r="M158" t="str">
        <f>IFERROR(VLOOKUP(L158,'Members List'!H:I,2,FALSE),"")</f>
        <v/>
      </c>
    </row>
    <row r="159" spans="1:13" x14ac:dyDescent="0.25">
      <c r="A159">
        <v>7</v>
      </c>
      <c r="B159">
        <v>162</v>
      </c>
      <c r="C159" t="s">
        <v>1350</v>
      </c>
      <c r="D159" t="s">
        <v>1344</v>
      </c>
      <c r="E159" s="1">
        <v>2.9612152777777779E-3</v>
      </c>
      <c r="F159">
        <v>5</v>
      </c>
      <c r="G159" s="1">
        <v>1.6740833333333333E-2</v>
      </c>
      <c r="H159" t="s">
        <v>1351</v>
      </c>
      <c r="I159" t="s">
        <v>1352</v>
      </c>
      <c r="J159">
        <v>0</v>
      </c>
      <c r="K159">
        <v>1027</v>
      </c>
      <c r="L159" t="str">
        <f>IFERROR(VLOOKUP(C159,'Members List'!H:H,1,FALSE),"")</f>
        <v>Guy Pertwee</v>
      </c>
      <c r="M159" t="str">
        <f>IFERROR(VLOOKUP(L159,'Members List'!H:I,2,FALSE),"")</f>
        <v>Race - Kids (U9/U11/U13)</v>
      </c>
    </row>
    <row r="160" spans="1:13" x14ac:dyDescent="0.25">
      <c r="A160">
        <v>8</v>
      </c>
      <c r="B160">
        <v>165</v>
      </c>
      <c r="C160" t="s">
        <v>1353</v>
      </c>
      <c r="D160" t="s">
        <v>1344</v>
      </c>
      <c r="E160" s="1">
        <v>2.9726273148148151E-3</v>
      </c>
      <c r="F160">
        <v>5</v>
      </c>
      <c r="G160" s="1">
        <v>1.6816458333333333E-2</v>
      </c>
      <c r="H160" t="s">
        <v>1354</v>
      </c>
      <c r="I160">
        <v>6.5339999999999998</v>
      </c>
      <c r="J160">
        <v>0</v>
      </c>
      <c r="K160">
        <v>1030</v>
      </c>
      <c r="L160" t="str">
        <f>IFERROR(VLOOKUP(C160,'Members List'!H:H,1,FALSE),"")</f>
        <v/>
      </c>
      <c r="M160" t="str">
        <f>IFERROR(VLOOKUP(L160,'Members List'!H:I,2,FALSE),"")</f>
        <v/>
      </c>
    </row>
    <row r="161" spans="1:13" x14ac:dyDescent="0.25">
      <c r="A161">
        <v>9</v>
      </c>
      <c r="B161">
        <v>167</v>
      </c>
      <c r="C161" t="s">
        <v>1355</v>
      </c>
      <c r="D161" t="s">
        <v>1344</v>
      </c>
      <c r="E161" s="1">
        <v>3.2429398148148148E-3</v>
      </c>
      <c r="F161">
        <v>5</v>
      </c>
      <c r="G161" s="1">
        <v>1.7737199074074075E-2</v>
      </c>
      <c r="H161" t="s">
        <v>1356</v>
      </c>
      <c r="I161" t="s">
        <v>1357</v>
      </c>
      <c r="J161">
        <v>0</v>
      </c>
      <c r="K161">
        <v>1032</v>
      </c>
      <c r="L161" t="str">
        <f>IFERROR(VLOOKUP(C161,'Members List'!H:H,1,FALSE),"")</f>
        <v/>
      </c>
      <c r="M161" t="str">
        <f>IFERROR(VLOOKUP(L161,'Members List'!H:I,2,FALSE),"")</f>
        <v/>
      </c>
    </row>
    <row r="162" spans="1:13" x14ac:dyDescent="0.25">
      <c r="A162">
        <v>10</v>
      </c>
      <c r="B162">
        <v>159</v>
      </c>
      <c r="C162" t="s">
        <v>1358</v>
      </c>
      <c r="D162" t="s">
        <v>1344</v>
      </c>
      <c r="E162" s="1">
        <v>3.1712962962962958E-3</v>
      </c>
      <c r="F162">
        <v>4</v>
      </c>
      <c r="G162" s="1">
        <v>1.5866226851851854E-2</v>
      </c>
      <c r="H162" t="s">
        <v>32</v>
      </c>
      <c r="I162" t="s">
        <v>32</v>
      </c>
      <c r="J162">
        <v>0</v>
      </c>
      <c r="K162">
        <v>1024</v>
      </c>
      <c r="L162" t="str">
        <f>IFERROR(VLOOKUP(C162,'Members List'!H:H,1,FALSE),"")</f>
        <v>Kassandra Glorie</v>
      </c>
      <c r="M162" t="str">
        <f>IFERROR(VLOOKUP(L162,'Members List'!H:I,2,FALSE),"")</f>
        <v>Race - Kids (U9/U11/U13)</v>
      </c>
    </row>
    <row r="163" spans="1:13" x14ac:dyDescent="0.25">
      <c r="A163" t="s">
        <v>779</v>
      </c>
      <c r="B163">
        <v>163</v>
      </c>
      <c r="C163" t="s">
        <v>1359</v>
      </c>
      <c r="D163" t="s">
        <v>1344</v>
      </c>
      <c r="J163">
        <v>0</v>
      </c>
      <c r="K163">
        <v>1028</v>
      </c>
      <c r="L163" t="str">
        <f>IFERROR(VLOOKUP(C163,'Members List'!H:H,1,FALSE),"")</f>
        <v>Dakota Sime</v>
      </c>
      <c r="M163" t="str">
        <f>IFERROR(VLOOKUP(L163,'Members List'!H:I,2,FALSE),"")</f>
        <v>Race - Kids (U9/U11/U13)</v>
      </c>
    </row>
    <row r="164" spans="1:13" x14ac:dyDescent="0.25">
      <c r="A164">
        <v>1</v>
      </c>
      <c r="B164">
        <v>156</v>
      </c>
      <c r="C164" t="s">
        <v>1360</v>
      </c>
      <c r="D164" t="s">
        <v>283</v>
      </c>
      <c r="E164" s="1">
        <v>2.3145601851851851E-3</v>
      </c>
      <c r="F164">
        <v>5</v>
      </c>
      <c r="G164" s="1">
        <v>1.6361712962962963E-2</v>
      </c>
      <c r="H164">
        <v>0</v>
      </c>
      <c r="I164">
        <v>0</v>
      </c>
      <c r="J164">
        <v>0</v>
      </c>
      <c r="K164">
        <v>1021</v>
      </c>
      <c r="L164" t="str">
        <f>IFERROR(VLOOKUP(C164,'Members List'!H:H,1,FALSE),"")</f>
        <v/>
      </c>
      <c r="M164" t="str">
        <f>IFERROR(VLOOKUP(L164,'Members List'!H:I,2,FALSE),"")</f>
        <v/>
      </c>
    </row>
    <row r="165" spans="1:13" x14ac:dyDescent="0.25">
      <c r="A165">
        <v>2</v>
      </c>
      <c r="B165">
        <v>154</v>
      </c>
      <c r="C165" t="s">
        <v>1361</v>
      </c>
      <c r="D165" t="s">
        <v>283</v>
      </c>
      <c r="E165" s="1">
        <v>2.3158912037037037E-3</v>
      </c>
      <c r="F165">
        <v>5</v>
      </c>
      <c r="G165" s="1">
        <v>1.6363298611111111E-2</v>
      </c>
      <c r="H165">
        <v>0.13700000000000001</v>
      </c>
      <c r="I165">
        <v>0.13700000000000001</v>
      </c>
      <c r="J165">
        <v>0</v>
      </c>
      <c r="K165">
        <v>1019</v>
      </c>
      <c r="L165" t="str">
        <f>IFERROR(VLOOKUP(C165,'Members List'!H:H,1,FALSE),"")</f>
        <v/>
      </c>
      <c r="M165" t="str">
        <f>IFERROR(VLOOKUP(L165,'Members List'!H:I,2,FALSE),"")</f>
        <v/>
      </c>
    </row>
    <row r="166" spans="1:13" x14ac:dyDescent="0.25">
      <c r="A166">
        <v>3</v>
      </c>
      <c r="B166">
        <v>151</v>
      </c>
      <c r="C166" t="s">
        <v>1362</v>
      </c>
      <c r="D166" t="s">
        <v>283</v>
      </c>
      <c r="E166" s="1">
        <v>2.3133912037037038E-3</v>
      </c>
      <c r="F166">
        <v>5</v>
      </c>
      <c r="G166" s="1">
        <v>1.636394675925926E-2</v>
      </c>
      <c r="H166">
        <v>0.193</v>
      </c>
      <c r="I166">
        <v>5.6000000000000001E-2</v>
      </c>
      <c r="J166">
        <v>0</v>
      </c>
      <c r="K166">
        <v>1060</v>
      </c>
      <c r="L166" t="str">
        <f>IFERROR(VLOOKUP(C166,'Members List'!H:H,1,FALSE),"")</f>
        <v/>
      </c>
      <c r="M166" t="str">
        <f>IFERROR(VLOOKUP(L166,'Members List'!H:I,2,FALSE),"")</f>
        <v/>
      </c>
    </row>
    <row r="167" spans="1:13" x14ac:dyDescent="0.25">
      <c r="A167">
        <v>4</v>
      </c>
      <c r="B167">
        <v>150</v>
      </c>
      <c r="C167" t="s">
        <v>1363</v>
      </c>
      <c r="D167" t="s">
        <v>283</v>
      </c>
      <c r="E167" s="1">
        <v>2.3247222222222224E-3</v>
      </c>
      <c r="F167">
        <v>5</v>
      </c>
      <c r="G167" s="1">
        <v>1.636939814814815E-2</v>
      </c>
      <c r="H167">
        <v>0.66400000000000003</v>
      </c>
      <c r="I167">
        <v>0.47099999999999997</v>
      </c>
      <c r="J167">
        <v>0</v>
      </c>
      <c r="K167">
        <v>1015</v>
      </c>
      <c r="L167" t="str">
        <f>IFERROR(VLOOKUP(C167,'Members List'!H:H,1,FALSE),"")</f>
        <v/>
      </c>
      <c r="M167" t="str">
        <f>IFERROR(VLOOKUP(L167,'Members List'!H:I,2,FALSE),"")</f>
        <v/>
      </c>
    </row>
    <row r="168" spans="1:13" x14ac:dyDescent="0.25">
      <c r="A168">
        <v>5</v>
      </c>
      <c r="B168">
        <v>155</v>
      </c>
      <c r="C168" t="s">
        <v>1364</v>
      </c>
      <c r="D168" t="s">
        <v>283</v>
      </c>
      <c r="E168" s="1">
        <v>2.3270254629629626E-3</v>
      </c>
      <c r="F168">
        <v>5</v>
      </c>
      <c r="G168" s="1">
        <v>1.6371145833333333E-2</v>
      </c>
      <c r="H168">
        <v>0.81499999999999995</v>
      </c>
      <c r="I168">
        <v>0.151</v>
      </c>
      <c r="J168">
        <v>0</v>
      </c>
      <c r="K168">
        <v>1020</v>
      </c>
      <c r="L168" t="str">
        <f>IFERROR(VLOOKUP(C168,'Members List'!H:H,1,FALSE),"")</f>
        <v/>
      </c>
      <c r="M168" t="str">
        <f>IFERROR(VLOOKUP(L168,'Members List'!H:I,2,FALSE),"")</f>
        <v/>
      </c>
    </row>
    <row r="169" spans="1:13" x14ac:dyDescent="0.25">
      <c r="A169">
        <v>6</v>
      </c>
      <c r="B169">
        <v>153</v>
      </c>
      <c r="C169" t="s">
        <v>1365</v>
      </c>
      <c r="D169" t="s">
        <v>283</v>
      </c>
      <c r="E169" s="1">
        <v>2.3377199074074073E-3</v>
      </c>
      <c r="F169">
        <v>5</v>
      </c>
      <c r="G169" s="1">
        <v>1.6384120370370372E-2</v>
      </c>
      <c r="H169">
        <v>1.9359999999999999</v>
      </c>
      <c r="I169">
        <v>1.121</v>
      </c>
      <c r="J169">
        <v>0</v>
      </c>
      <c r="K169">
        <v>1018</v>
      </c>
      <c r="L169" t="str">
        <f>IFERROR(VLOOKUP(C169,'Members List'!H:H,1,FALSE),"")</f>
        <v/>
      </c>
      <c r="M169" t="str">
        <f>IFERROR(VLOOKUP(L169,'Members List'!H:I,2,FALSE),"")</f>
        <v/>
      </c>
    </row>
    <row r="170" spans="1:13" x14ac:dyDescent="0.25">
      <c r="A170" t="s">
        <v>779</v>
      </c>
      <c r="B170">
        <v>152</v>
      </c>
      <c r="C170" t="s">
        <v>81</v>
      </c>
      <c r="D170" t="s">
        <v>283</v>
      </c>
      <c r="J170">
        <v>0</v>
      </c>
      <c r="K170">
        <v>1017</v>
      </c>
      <c r="L170" t="str">
        <f>IFERROR(VLOOKUP(C170,'Members List'!H:H,1,FALSE),"")</f>
        <v>Roger De Pontes</v>
      </c>
      <c r="M170" t="str">
        <f>IFERROR(VLOOKUP(L170,'Members List'!H:I,2,FALSE),"")</f>
        <v>Race - Masters - Regional</v>
      </c>
    </row>
  </sheetData>
  <sheetProtection algorithmName="SHA-512" hashValue="+Z6vppagN+xWZL0GhEI4KssDgjZFV3Y0xYuo8klVixf9KKqKfr8N/n6v1gqI5+H/FyYrgyGCWznFhWQJkQxw/A==" saltValue="2TyoNzM5+fWufe2XnbxYmA==" spinCount="100000" sheet="1" objects="1" scenarios="1" select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60C6-7843-4252-BE3E-9198C45F7885}">
  <dimension ref="A1:N99"/>
  <sheetViews>
    <sheetView workbookViewId="0">
      <selection activeCell="N25" sqref="N25"/>
    </sheetView>
  </sheetViews>
  <sheetFormatPr defaultRowHeight="15" x14ac:dyDescent="0.25"/>
  <cols>
    <col min="1" max="1" width="4.7109375" bestFit="1" customWidth="1"/>
    <col min="2" max="2" width="4.140625" bestFit="1" customWidth="1"/>
    <col min="3" max="3" width="21.140625" bestFit="1" customWidth="1"/>
    <col min="4" max="4" width="8.85546875" bestFit="1" customWidth="1"/>
    <col min="5" max="5" width="8.140625" bestFit="1" customWidth="1"/>
    <col min="6" max="6" width="4.85546875" bestFit="1" customWidth="1"/>
    <col min="7" max="7" width="8.5703125" bestFit="1" customWidth="1"/>
    <col min="10" max="10" width="6.5703125" bestFit="1" customWidth="1"/>
    <col min="11" max="11" width="12.140625" bestFit="1" customWidth="1"/>
    <col min="12" max="12" width="16.140625" bestFit="1" customWidth="1"/>
    <col min="13" max="13" width="28" bestFit="1" customWidth="1"/>
    <col min="14" max="14" width="6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A2">
        <v>1</v>
      </c>
      <c r="B2">
        <v>33</v>
      </c>
      <c r="C2" t="s">
        <v>619</v>
      </c>
      <c r="D2" t="s">
        <v>609</v>
      </c>
      <c r="G2">
        <v>0</v>
      </c>
      <c r="H2" t="s">
        <v>1185</v>
      </c>
      <c r="I2" t="s">
        <v>1185</v>
      </c>
      <c r="J2">
        <v>0</v>
      </c>
      <c r="K2">
        <v>33</v>
      </c>
      <c r="L2" t="str">
        <f>IFERROR(VLOOKUP(C2,'Members List'!H:H,1,FALSE),"")</f>
        <v>Lawrence Considine</v>
      </c>
      <c r="M2" t="str">
        <f>IFERROR(VLOOKUP(L2,'Members List'!H:I,2,FALSE),"")</f>
        <v>Race - Elite and U23</v>
      </c>
      <c r="N2">
        <v>12</v>
      </c>
    </row>
    <row r="3" spans="1:14" x14ac:dyDescent="0.25">
      <c r="A3">
        <v>2</v>
      </c>
      <c r="B3">
        <v>1</v>
      </c>
      <c r="C3" t="s">
        <v>27</v>
      </c>
      <c r="D3" t="s">
        <v>609</v>
      </c>
      <c r="E3" s="1">
        <v>1.5948726851851851E-3</v>
      </c>
      <c r="F3">
        <v>21</v>
      </c>
      <c r="G3" s="1">
        <v>3.513965277777778E-2</v>
      </c>
      <c r="J3">
        <v>0</v>
      </c>
      <c r="K3" t="s">
        <v>28</v>
      </c>
      <c r="L3" t="str">
        <f>IFERROR(VLOOKUP(C3,'Members List'!H:H,1,FALSE),"")</f>
        <v>Dominic Da Silva</v>
      </c>
      <c r="M3" t="str">
        <f>IFERROR(VLOOKUP(L3,'Members List'!H:I,2,FALSE),"")</f>
        <v>Race - Masters U65</v>
      </c>
      <c r="N3">
        <v>8</v>
      </c>
    </row>
    <row r="4" spans="1:14" x14ac:dyDescent="0.25">
      <c r="A4">
        <v>3</v>
      </c>
      <c r="B4">
        <v>31</v>
      </c>
      <c r="C4" t="s">
        <v>23</v>
      </c>
      <c r="D4" t="s">
        <v>609</v>
      </c>
      <c r="E4" s="1">
        <v>1.5947685185185181E-3</v>
      </c>
      <c r="F4">
        <v>21</v>
      </c>
      <c r="G4" s="1">
        <v>3.514150462962963E-2</v>
      </c>
      <c r="H4">
        <v>0.16</v>
      </c>
      <c r="I4">
        <v>0.16</v>
      </c>
      <c r="J4">
        <v>0</v>
      </c>
      <c r="K4" t="s">
        <v>24</v>
      </c>
      <c r="L4" t="str">
        <f>IFERROR(VLOOKUP(C4,'Members List'!H:H,1,FALSE),"")</f>
        <v>Jordan Dawson</v>
      </c>
      <c r="M4" t="str">
        <f>IFERROR(VLOOKUP(L4,'Members List'!H:I,2,FALSE),"")</f>
        <v>Race - Junior (U15/U17/U19)</v>
      </c>
      <c r="N4">
        <v>5</v>
      </c>
    </row>
    <row r="5" spans="1:14" x14ac:dyDescent="0.25">
      <c r="A5">
        <v>4</v>
      </c>
      <c r="B5">
        <v>36</v>
      </c>
      <c r="C5" t="s">
        <v>21</v>
      </c>
      <c r="D5" t="s">
        <v>609</v>
      </c>
      <c r="E5" s="1">
        <v>1.6475462962962963E-3</v>
      </c>
      <c r="F5">
        <v>21</v>
      </c>
      <c r="G5" s="1">
        <v>3.5157118055555554E-2</v>
      </c>
      <c r="H5">
        <v>1.5089999999999999</v>
      </c>
      <c r="I5">
        <v>1.349</v>
      </c>
      <c r="J5">
        <v>0</v>
      </c>
      <c r="K5">
        <v>36</v>
      </c>
      <c r="L5" t="str">
        <f>IFERROR(VLOOKUP(C5,'Members List'!H:H,1,FALSE),"")</f>
        <v>Wade Longworth</v>
      </c>
      <c r="M5" t="str">
        <f>IFERROR(VLOOKUP(L5,'Members List'!H:I,2,FALSE),"")</f>
        <v>Race - Elite and U23</v>
      </c>
      <c r="N5">
        <v>3</v>
      </c>
    </row>
    <row r="6" spans="1:14" x14ac:dyDescent="0.25">
      <c r="A6">
        <v>5</v>
      </c>
      <c r="B6">
        <v>7</v>
      </c>
      <c r="C6" t="s">
        <v>1099</v>
      </c>
      <c r="D6" t="s">
        <v>609</v>
      </c>
      <c r="E6" s="1">
        <v>1.6586574074074073E-3</v>
      </c>
      <c r="F6">
        <v>21</v>
      </c>
      <c r="G6" s="1">
        <v>3.5166435185185183E-2</v>
      </c>
      <c r="H6">
        <v>2.3140000000000001</v>
      </c>
      <c r="I6">
        <v>0.80500000000000005</v>
      </c>
      <c r="J6">
        <v>0</v>
      </c>
      <c r="K6">
        <v>7</v>
      </c>
      <c r="L6" t="str">
        <f>IFERROR(VLOOKUP(C6,'Members List'!H:H,1,FALSE),"")</f>
        <v>Michael Vreeken</v>
      </c>
      <c r="M6" t="str">
        <f>IFERROR(VLOOKUP(L6,'Members List'!H:I,2,FALSE),"")</f>
        <v>Race - Masters - Regional</v>
      </c>
      <c r="N6">
        <v>2</v>
      </c>
    </row>
    <row r="7" spans="1:14" x14ac:dyDescent="0.25">
      <c r="A7">
        <v>6</v>
      </c>
      <c r="B7">
        <v>37</v>
      </c>
      <c r="C7" t="s">
        <v>862</v>
      </c>
      <c r="D7" t="s">
        <v>609</v>
      </c>
      <c r="G7">
        <v>0</v>
      </c>
      <c r="J7">
        <v>0</v>
      </c>
      <c r="K7">
        <v>37</v>
      </c>
      <c r="L7" t="str">
        <f>IFERROR(VLOOKUP(C7,'Members List'!H:H,1,FALSE),"")</f>
        <v>Nicholas Ward</v>
      </c>
      <c r="M7" t="str">
        <f>IFERROR(VLOOKUP(L7,'Members List'!H:I,2,FALSE),"")</f>
        <v>Race - Elite and U23</v>
      </c>
      <c r="N7">
        <v>2</v>
      </c>
    </row>
    <row r="8" spans="1:14" x14ac:dyDescent="0.25">
      <c r="A8">
        <v>7</v>
      </c>
      <c r="B8">
        <v>27</v>
      </c>
      <c r="C8" t="s">
        <v>42</v>
      </c>
      <c r="D8" t="s">
        <v>609</v>
      </c>
      <c r="E8" s="1">
        <v>2.1072106481481484E-3</v>
      </c>
      <c r="F8">
        <v>21</v>
      </c>
      <c r="G8" s="1">
        <v>3.5944664351851854E-2</v>
      </c>
      <c r="H8" t="s">
        <v>1187</v>
      </c>
      <c r="I8" t="s">
        <v>1188</v>
      </c>
      <c r="J8">
        <v>0</v>
      </c>
      <c r="K8">
        <v>27</v>
      </c>
      <c r="L8" t="str">
        <f>IFERROR(VLOOKUP(C8,'Members List'!H:H,1,FALSE),"")</f>
        <v>Luke Colum</v>
      </c>
      <c r="M8" t="str">
        <f>IFERROR(VLOOKUP(L8,'Members List'!H:I,2,FALSE),"")</f>
        <v>Race - Elite and U23 - Regional</v>
      </c>
      <c r="N8">
        <v>2</v>
      </c>
    </row>
    <row r="9" spans="1:14" x14ac:dyDescent="0.25">
      <c r="A9">
        <v>8</v>
      </c>
      <c r="B9">
        <v>35</v>
      </c>
      <c r="C9" t="s">
        <v>638</v>
      </c>
      <c r="D9" t="s">
        <v>609</v>
      </c>
      <c r="E9" s="1">
        <v>2.0889699074074074E-3</v>
      </c>
      <c r="F9">
        <v>21</v>
      </c>
      <c r="G9" s="1">
        <v>3.6042488425925924E-2</v>
      </c>
      <c r="H9" t="s">
        <v>1189</v>
      </c>
      <c r="I9">
        <v>8.452</v>
      </c>
      <c r="J9">
        <v>0</v>
      </c>
      <c r="K9" t="s">
        <v>641</v>
      </c>
      <c r="L9" t="str">
        <f>IFERROR(VLOOKUP(C9,'Members List'!H:H,1,FALSE),"")</f>
        <v>Ryan Willmot</v>
      </c>
      <c r="M9" t="str">
        <f>IFERROR(VLOOKUP(L9,'Members List'!H:I,2,FALSE),"")</f>
        <v/>
      </c>
      <c r="N9">
        <v>2</v>
      </c>
    </row>
    <row r="10" spans="1:14" x14ac:dyDescent="0.25">
      <c r="A10">
        <v>1</v>
      </c>
      <c r="B10">
        <v>30</v>
      </c>
      <c r="C10" t="s">
        <v>17</v>
      </c>
      <c r="D10" t="s">
        <v>649</v>
      </c>
      <c r="E10" s="1">
        <v>1.6208680555555557E-3</v>
      </c>
      <c r="F10">
        <v>18</v>
      </c>
      <c r="G10" s="1">
        <v>3.0139525462962963E-2</v>
      </c>
      <c r="H10">
        <v>0</v>
      </c>
      <c r="I10">
        <v>0</v>
      </c>
      <c r="J10">
        <v>0</v>
      </c>
      <c r="K10" t="s">
        <v>18</v>
      </c>
      <c r="L10" t="str">
        <f>IFERROR(VLOOKUP(C10,'Members List'!H:H,1,FALSE),"")</f>
        <v>Oliver Bleddyn</v>
      </c>
      <c r="M10" t="str">
        <f>IFERROR(VLOOKUP(L10,'Members List'!H:I,2,FALSE),"")</f>
        <v>Race - Junior (U15/U17/U19)</v>
      </c>
      <c r="N10">
        <v>12</v>
      </c>
    </row>
    <row r="11" spans="1:14" x14ac:dyDescent="0.25">
      <c r="A11">
        <v>2</v>
      </c>
      <c r="B11">
        <v>34</v>
      </c>
      <c r="C11" t="s">
        <v>26</v>
      </c>
      <c r="D11" t="s">
        <v>649</v>
      </c>
      <c r="E11" s="1">
        <v>1.7342129629629628E-3</v>
      </c>
      <c r="F11">
        <v>18</v>
      </c>
      <c r="G11" s="1">
        <v>3.0254675925925924E-2</v>
      </c>
      <c r="H11">
        <v>9.9489999999999998</v>
      </c>
      <c r="I11">
        <v>9.9489999999999998</v>
      </c>
      <c r="J11">
        <v>0</v>
      </c>
      <c r="K11">
        <v>34</v>
      </c>
      <c r="L11" t="str">
        <f>IFERROR(VLOOKUP(C11,'Members List'!H:H,1,FALSE),"")</f>
        <v>Jay Lindorff</v>
      </c>
      <c r="M11" t="str">
        <f>IFERROR(VLOOKUP(L11,'Members List'!H:I,2,FALSE),"")</f>
        <v>Race - Junior (U15/U17/U19)</v>
      </c>
      <c r="N11">
        <v>8</v>
      </c>
    </row>
    <row r="12" spans="1:14" x14ac:dyDescent="0.25">
      <c r="A12">
        <v>3</v>
      </c>
      <c r="B12">
        <v>38</v>
      </c>
      <c r="C12" t="s">
        <v>49</v>
      </c>
      <c r="D12" t="s">
        <v>649</v>
      </c>
      <c r="E12" s="1">
        <v>1.7291782407407405E-3</v>
      </c>
      <c r="F12">
        <v>18</v>
      </c>
      <c r="G12" s="1">
        <v>3.0972129629629627E-2</v>
      </c>
      <c r="H12" t="s">
        <v>1190</v>
      </c>
      <c r="I12" t="s">
        <v>1191</v>
      </c>
      <c r="J12">
        <v>0</v>
      </c>
      <c r="K12">
        <v>38</v>
      </c>
      <c r="L12" t="str">
        <f>IFERROR(VLOOKUP(C12,'Members List'!H:H,1,FALSE),"")</f>
        <v>Scott Taylor</v>
      </c>
      <c r="M12" t="str">
        <f>IFERROR(VLOOKUP(L12,'Members List'!H:I,2,FALSE),"")</f>
        <v>Race - Masters U65</v>
      </c>
      <c r="N12">
        <v>5</v>
      </c>
    </row>
    <row r="13" spans="1:14" x14ac:dyDescent="0.25">
      <c r="A13">
        <v>4</v>
      </c>
      <c r="B13">
        <v>28</v>
      </c>
      <c r="C13" t="s">
        <v>712</v>
      </c>
      <c r="D13" t="s">
        <v>649</v>
      </c>
      <c r="E13" s="1">
        <v>1.734050925925926E-3</v>
      </c>
      <c r="F13">
        <v>18</v>
      </c>
      <c r="G13" s="1">
        <v>3.098208333333333E-2</v>
      </c>
      <c r="H13" t="s">
        <v>1192</v>
      </c>
      <c r="I13">
        <v>0.86</v>
      </c>
      <c r="J13">
        <v>0</v>
      </c>
      <c r="K13">
        <v>28</v>
      </c>
      <c r="L13" t="str">
        <f>IFERROR(VLOOKUP(C13,'Members List'!H:H,1,FALSE),"")</f>
        <v>Callum Hunter</v>
      </c>
      <c r="M13" t="str">
        <f>IFERROR(VLOOKUP(L13,'Members List'!H:I,2,FALSE),"")</f>
        <v>Race - Elite and U23 - Regional</v>
      </c>
      <c r="N13">
        <v>3</v>
      </c>
    </row>
    <row r="14" spans="1:14" x14ac:dyDescent="0.25">
      <c r="A14">
        <v>5</v>
      </c>
      <c r="B14">
        <v>25</v>
      </c>
      <c r="C14" t="s">
        <v>995</v>
      </c>
      <c r="D14" t="s">
        <v>649</v>
      </c>
      <c r="E14" s="1">
        <v>1.7434837962962961E-3</v>
      </c>
      <c r="F14">
        <v>18</v>
      </c>
      <c r="G14" s="1">
        <v>3.0983599537037037E-2</v>
      </c>
      <c r="H14" t="s">
        <v>1193</v>
      </c>
      <c r="I14">
        <v>0.13100000000000001</v>
      </c>
      <c r="J14">
        <v>0</v>
      </c>
      <c r="K14">
        <v>25</v>
      </c>
      <c r="L14" t="str">
        <f>IFERROR(VLOOKUP(C14,'Members List'!H:H,1,FALSE),"")</f>
        <v>Adam Wise</v>
      </c>
      <c r="M14" t="str">
        <f>IFERROR(VLOOKUP(L14,'Members List'!H:I,2,FALSE),"")</f>
        <v>Race - Masters - Regional</v>
      </c>
      <c r="N14">
        <v>2</v>
      </c>
    </row>
    <row r="15" spans="1:14" x14ac:dyDescent="0.25">
      <c r="A15">
        <v>6</v>
      </c>
      <c r="B15">
        <v>26</v>
      </c>
      <c r="C15" t="s">
        <v>1202</v>
      </c>
      <c r="D15" t="s">
        <v>649</v>
      </c>
      <c r="E15" s="1">
        <v>1.7602083333333332E-3</v>
      </c>
      <c r="F15">
        <v>18</v>
      </c>
      <c r="G15" s="1">
        <v>3.1004074074074076E-2</v>
      </c>
      <c r="H15" t="s">
        <v>1194</v>
      </c>
      <c r="I15">
        <v>1.7689999999999999</v>
      </c>
      <c r="J15">
        <v>0</v>
      </c>
      <c r="K15">
        <v>26</v>
      </c>
      <c r="L15" t="str">
        <f>IFERROR(VLOOKUP(C15,'Members List'!H:H,1,FALSE),"")</f>
        <v>Steven Knight</v>
      </c>
      <c r="M15" t="str">
        <f>IFERROR(VLOOKUP(L15,'Members List'!H:I,2,FALSE),"")</f>
        <v>Race - Masters U65</v>
      </c>
      <c r="N15">
        <v>2</v>
      </c>
    </row>
    <row r="16" spans="1:14" x14ac:dyDescent="0.25">
      <c r="A16">
        <v>7</v>
      </c>
      <c r="B16">
        <v>29</v>
      </c>
      <c r="C16" t="s">
        <v>46</v>
      </c>
      <c r="D16" t="s">
        <v>649</v>
      </c>
      <c r="E16" s="1">
        <v>1.770011574074074E-3</v>
      </c>
      <c r="F16">
        <v>18</v>
      </c>
      <c r="G16" s="1">
        <v>3.1020567129629629E-2</v>
      </c>
      <c r="H16" t="s">
        <v>1195</v>
      </c>
      <c r="I16">
        <v>1.425</v>
      </c>
      <c r="J16">
        <v>0</v>
      </c>
      <c r="K16" t="s">
        <v>47</v>
      </c>
      <c r="L16" t="str">
        <f>IFERROR(VLOOKUP(C16,'Members List'!H:H,1,FALSE),"")</f>
        <v>Andrew Brown</v>
      </c>
      <c r="M16" t="str">
        <f>IFERROR(VLOOKUP(L16,'Members List'!H:I,2,FALSE),"")</f>
        <v>Race - Masters U65</v>
      </c>
      <c r="N16">
        <v>2</v>
      </c>
    </row>
    <row r="17" spans="1:14" x14ac:dyDescent="0.25">
      <c r="A17">
        <v>8</v>
      </c>
      <c r="B17">
        <v>24</v>
      </c>
      <c r="C17" t="s">
        <v>227</v>
      </c>
      <c r="D17" t="s">
        <v>649</v>
      </c>
      <c r="E17" s="1">
        <v>1.8535879629629629E-3</v>
      </c>
      <c r="F17">
        <v>18</v>
      </c>
      <c r="G17" s="1">
        <v>3.1092291666666664E-2</v>
      </c>
      <c r="H17" t="s">
        <v>1196</v>
      </c>
      <c r="I17">
        <v>6.1970000000000001</v>
      </c>
      <c r="J17">
        <v>0</v>
      </c>
      <c r="K17" t="s">
        <v>57</v>
      </c>
      <c r="L17" t="str">
        <f>IFERROR(VLOOKUP(C17,'Members List'!H:H,1,FALSE),"")</f>
        <v>Kelana Saleh</v>
      </c>
      <c r="M17" t="str">
        <f>IFERROR(VLOOKUP(L17,'Members List'!H:I,2,FALSE),"")</f>
        <v>Race - Masters U65</v>
      </c>
      <c r="N17">
        <v>2</v>
      </c>
    </row>
    <row r="18" spans="1:14" x14ac:dyDescent="0.25">
      <c r="A18" t="s">
        <v>29</v>
      </c>
      <c r="B18">
        <v>32</v>
      </c>
      <c r="C18" t="s">
        <v>1006</v>
      </c>
      <c r="D18" t="s">
        <v>649</v>
      </c>
      <c r="E18" t="s">
        <v>31</v>
      </c>
      <c r="F18">
        <v>8</v>
      </c>
      <c r="G18" s="1">
        <v>1.3640671296296298E-2</v>
      </c>
      <c r="J18">
        <v>0</v>
      </c>
      <c r="K18" t="s">
        <v>1008</v>
      </c>
      <c r="L18" t="str">
        <f>IFERROR(VLOOKUP(C18,'Members List'!H:H,1,FALSE),"")</f>
        <v>Xiao-Peng Zheng</v>
      </c>
      <c r="M18" t="str">
        <f>IFERROR(VLOOKUP(L18,'Members List'!H:I,2,FALSE),"")</f>
        <v>Race - Elite and U23</v>
      </c>
      <c r="N18">
        <v>2</v>
      </c>
    </row>
    <row r="19" spans="1:14" x14ac:dyDescent="0.25">
      <c r="A19">
        <v>1</v>
      </c>
      <c r="B19">
        <v>18</v>
      </c>
      <c r="C19" t="s">
        <v>62</v>
      </c>
      <c r="D19" t="s">
        <v>713</v>
      </c>
      <c r="E19" s="1">
        <v>1.8650000000000001E-3</v>
      </c>
      <c r="F19">
        <v>13</v>
      </c>
      <c r="G19" s="1">
        <v>2.5781666666666665E-2</v>
      </c>
      <c r="H19">
        <v>0</v>
      </c>
      <c r="I19">
        <v>0</v>
      </c>
      <c r="J19">
        <v>0</v>
      </c>
      <c r="K19">
        <v>18</v>
      </c>
      <c r="L19" t="str">
        <f>IFERROR(VLOOKUP(C19,'Members List'!H:H,1,FALSE),"")</f>
        <v>Adam Jones</v>
      </c>
      <c r="M19" t="str">
        <f>IFERROR(VLOOKUP(L19,'Members List'!H:I,2,FALSE),"")</f>
        <v>Race - Masters U65</v>
      </c>
      <c r="N19">
        <v>10</v>
      </c>
    </row>
    <row r="20" spans="1:14" x14ac:dyDescent="0.25">
      <c r="A20">
        <v>2</v>
      </c>
      <c r="B20">
        <v>14</v>
      </c>
      <c r="C20" t="s">
        <v>63</v>
      </c>
      <c r="D20" t="s">
        <v>713</v>
      </c>
      <c r="E20" s="1">
        <v>1.8631944444444442E-3</v>
      </c>
      <c r="F20">
        <v>13</v>
      </c>
      <c r="G20" s="1">
        <v>2.5782442129629629E-2</v>
      </c>
      <c r="H20">
        <v>6.7000000000000004E-2</v>
      </c>
      <c r="I20">
        <v>6.7000000000000004E-2</v>
      </c>
      <c r="J20">
        <v>0</v>
      </c>
      <c r="K20" t="s">
        <v>64</v>
      </c>
      <c r="L20" t="str">
        <f>IFERROR(VLOOKUP(C20,'Members List'!H:H,1,FALSE),"")</f>
        <v>Calum Milne</v>
      </c>
      <c r="M20" t="str">
        <f>IFERROR(VLOOKUP(L20,'Members List'!H:I,2,FALSE),"")</f>
        <v>Race - Junior (U15/U17/U19)</v>
      </c>
      <c r="N20">
        <v>7</v>
      </c>
    </row>
    <row r="21" spans="1:14" x14ac:dyDescent="0.25">
      <c r="A21">
        <v>3</v>
      </c>
      <c r="B21">
        <v>11</v>
      </c>
      <c r="C21" t="s">
        <v>73</v>
      </c>
      <c r="D21" t="s">
        <v>713</v>
      </c>
      <c r="E21" s="1">
        <v>1.8699189814814813E-3</v>
      </c>
      <c r="F21">
        <v>13</v>
      </c>
      <c r="G21" s="1">
        <v>2.5785787037037034E-2</v>
      </c>
      <c r="H21">
        <v>0.35599999999999998</v>
      </c>
      <c r="I21">
        <v>0.28899999999999998</v>
      </c>
      <c r="J21">
        <v>0</v>
      </c>
      <c r="K21">
        <v>11</v>
      </c>
      <c r="L21" t="str">
        <f>IFERROR(VLOOKUP(C21,'Members List'!H:H,1,FALSE),"")</f>
        <v>Timothy Boardman</v>
      </c>
      <c r="M21" t="str">
        <f>IFERROR(VLOOKUP(L21,'Members List'!H:I,2,FALSE),"")</f>
        <v>Race - Masters - Regional</v>
      </c>
      <c r="N21">
        <v>4</v>
      </c>
    </row>
    <row r="22" spans="1:14" x14ac:dyDescent="0.25">
      <c r="A22">
        <v>4</v>
      </c>
      <c r="B22">
        <v>22</v>
      </c>
      <c r="C22" t="s">
        <v>80</v>
      </c>
      <c r="D22" t="s">
        <v>713</v>
      </c>
      <c r="E22" s="1">
        <v>1.8799768518518521E-3</v>
      </c>
      <c r="F22">
        <v>13</v>
      </c>
      <c r="G22" s="1">
        <v>2.5798321759259255E-2</v>
      </c>
      <c r="H22">
        <v>1.4390000000000001</v>
      </c>
      <c r="I22">
        <v>1.083</v>
      </c>
      <c r="J22">
        <v>0</v>
      </c>
      <c r="K22">
        <v>22</v>
      </c>
      <c r="L22" t="str">
        <f>IFERROR(VLOOKUP(C22,'Members List'!H:H,1,FALSE),"")</f>
        <v>Albert Ullbricht</v>
      </c>
      <c r="M22" t="str">
        <f>IFERROR(VLOOKUP(L22,'Members List'!H:I,2,FALSE),"")</f>
        <v>Race - Elite and U23</v>
      </c>
      <c r="N22">
        <v>3</v>
      </c>
    </row>
    <row r="23" spans="1:14" x14ac:dyDescent="0.25">
      <c r="A23">
        <v>5</v>
      </c>
      <c r="B23">
        <v>23</v>
      </c>
      <c r="C23" t="s">
        <v>1203</v>
      </c>
      <c r="D23" t="s">
        <v>713</v>
      </c>
      <c r="E23" s="1">
        <v>1.8904861111111112E-3</v>
      </c>
      <c r="F23">
        <v>13</v>
      </c>
      <c r="G23" s="1">
        <v>2.580416666666667E-2</v>
      </c>
      <c r="H23">
        <v>1.944</v>
      </c>
      <c r="I23">
        <v>0.505</v>
      </c>
      <c r="J23">
        <v>0</v>
      </c>
      <c r="K23">
        <v>23</v>
      </c>
      <c r="L23" t="str">
        <f>IFERROR(VLOOKUP(C23,'Members List'!H:H,1,FALSE),"")</f>
        <v>Breanne Rogers</v>
      </c>
      <c r="M23" t="str">
        <f>IFERROR(VLOOKUP(L23,'Members List'!H:I,2,FALSE),"")</f>
        <v>Race - Elite and U23</v>
      </c>
      <c r="N23">
        <v>2</v>
      </c>
    </row>
    <row r="24" spans="1:14" x14ac:dyDescent="0.25">
      <c r="A24">
        <v>6</v>
      </c>
      <c r="B24">
        <v>13</v>
      </c>
      <c r="C24" t="s">
        <v>77</v>
      </c>
      <c r="D24" t="s">
        <v>713</v>
      </c>
      <c r="E24" s="1">
        <v>1.8856250000000001E-3</v>
      </c>
      <c r="F24">
        <v>13</v>
      </c>
      <c r="G24" s="1">
        <v>2.5806701388888891E-2</v>
      </c>
      <c r="H24">
        <v>2.1629999999999998</v>
      </c>
      <c r="I24">
        <v>0.219</v>
      </c>
      <c r="J24">
        <v>0</v>
      </c>
      <c r="K24">
        <v>13</v>
      </c>
      <c r="L24" t="str">
        <f>IFERROR(VLOOKUP(C24,'Members List'!H:H,1,FALSE),"")</f>
        <v>Ric SVANBERG</v>
      </c>
      <c r="M24" t="str">
        <f>IFERROR(VLOOKUP(L24,'Members List'!H:I,2,FALSE),"")</f>
        <v>Race - Masters U65</v>
      </c>
      <c r="N24">
        <v>2</v>
      </c>
    </row>
    <row r="25" spans="1:14" x14ac:dyDescent="0.25">
      <c r="A25">
        <v>7</v>
      </c>
      <c r="B25">
        <v>19</v>
      </c>
      <c r="C25" t="s">
        <v>78</v>
      </c>
      <c r="D25" t="s">
        <v>713</v>
      </c>
      <c r="E25" s="1">
        <v>1.9897222222222222E-3</v>
      </c>
      <c r="F25">
        <v>13</v>
      </c>
      <c r="G25" s="1">
        <v>2.5900578703703703E-2</v>
      </c>
      <c r="H25">
        <v>10.273999999999999</v>
      </c>
      <c r="I25">
        <v>8.1110000000000007</v>
      </c>
      <c r="J25">
        <v>0</v>
      </c>
      <c r="K25" t="s">
        <v>79</v>
      </c>
      <c r="L25" t="str">
        <f>IFERROR(VLOOKUP(C25,'Members List'!H:H,1,FALSE),"")</f>
        <v>Nick Cowie</v>
      </c>
      <c r="M25" t="str">
        <f>IFERROR(VLOOKUP(L25,'Members List'!H:I,2,FALSE),"")</f>
        <v>Race - Masters - Regional</v>
      </c>
      <c r="N25">
        <v>2</v>
      </c>
    </row>
    <row r="26" spans="1:14" x14ac:dyDescent="0.25">
      <c r="A26">
        <v>1</v>
      </c>
      <c r="B26">
        <v>17</v>
      </c>
      <c r="C26" t="s">
        <v>76</v>
      </c>
      <c r="D26" t="s">
        <v>761</v>
      </c>
      <c r="E26" s="1">
        <v>1.8287152777777778E-3</v>
      </c>
      <c r="F26">
        <v>11</v>
      </c>
      <c r="G26" s="1">
        <v>2.3247361111111111E-2</v>
      </c>
      <c r="H26">
        <v>0</v>
      </c>
      <c r="I26">
        <v>0</v>
      </c>
      <c r="J26">
        <v>0</v>
      </c>
      <c r="K26">
        <v>17</v>
      </c>
      <c r="L26" t="str">
        <f>IFERROR(VLOOKUP(C26,'Members List'!H:H,1,FALSE),"")</f>
        <v>Hayden Thorpe</v>
      </c>
      <c r="M26" t="str">
        <f>IFERROR(VLOOKUP(L26,'Members List'!H:I,2,FALSE),"")</f>
        <v>Race - Elite and U23 - Regional</v>
      </c>
      <c r="N26">
        <v>10</v>
      </c>
    </row>
    <row r="27" spans="1:14" x14ac:dyDescent="0.25">
      <c r="A27">
        <v>2</v>
      </c>
      <c r="B27">
        <v>20</v>
      </c>
      <c r="C27" t="s">
        <v>1198</v>
      </c>
      <c r="D27" t="s">
        <v>761</v>
      </c>
      <c r="E27" s="1">
        <v>1.8390509259259261E-3</v>
      </c>
      <c r="F27">
        <v>11</v>
      </c>
      <c r="G27" s="1">
        <v>2.3260312500000001E-2</v>
      </c>
      <c r="H27">
        <v>1.119</v>
      </c>
      <c r="I27">
        <v>1.119</v>
      </c>
      <c r="J27">
        <v>0</v>
      </c>
      <c r="K27">
        <v>20</v>
      </c>
      <c r="L27" t="str">
        <f>IFERROR(VLOOKUP(C27,'Members List'!H:H,1,FALSE),"")</f>
        <v>Tom Power</v>
      </c>
      <c r="M27" t="str">
        <f>IFERROR(VLOOKUP(L27,'Members List'!H:I,2,FALSE),"")</f>
        <v>Race - Masters - Regional</v>
      </c>
      <c r="N27">
        <v>7</v>
      </c>
    </row>
    <row r="28" spans="1:14" x14ac:dyDescent="0.25">
      <c r="A28">
        <v>3</v>
      </c>
      <c r="B28">
        <v>8</v>
      </c>
      <c r="C28" t="s">
        <v>81</v>
      </c>
      <c r="D28" t="s">
        <v>761</v>
      </c>
      <c r="E28" s="1">
        <v>1.8463425925925923E-3</v>
      </c>
      <c r="F28">
        <v>11</v>
      </c>
      <c r="G28" s="1">
        <v>2.3263587962962962E-2</v>
      </c>
      <c r="H28">
        <v>1.4019999999999999</v>
      </c>
      <c r="I28">
        <v>0.28299999999999997</v>
      </c>
      <c r="J28">
        <v>0</v>
      </c>
      <c r="K28">
        <v>8</v>
      </c>
      <c r="L28" t="str">
        <f>IFERROR(VLOOKUP(C28,'Members List'!H:H,1,FALSE),"")</f>
        <v>Roger De Pontes</v>
      </c>
      <c r="M28" t="str">
        <f>IFERROR(VLOOKUP(L28,'Members List'!H:I,2,FALSE),"")</f>
        <v>Race - Masters - Regional</v>
      </c>
      <c r="N28">
        <v>4</v>
      </c>
    </row>
    <row r="29" spans="1:14" x14ac:dyDescent="0.25">
      <c r="A29">
        <v>4</v>
      </c>
      <c r="B29">
        <v>4</v>
      </c>
      <c r="C29" t="s">
        <v>916</v>
      </c>
      <c r="D29" t="s">
        <v>761</v>
      </c>
      <c r="E29" s="1">
        <v>1.8401273148148151E-3</v>
      </c>
      <c r="F29">
        <v>11</v>
      </c>
      <c r="G29" s="1">
        <v>2.3263738425925926E-2</v>
      </c>
      <c r="H29">
        <v>1.415</v>
      </c>
      <c r="I29">
        <v>1.2999999999999999E-2</v>
      </c>
      <c r="J29">
        <v>0</v>
      </c>
      <c r="K29" t="s">
        <v>919</v>
      </c>
      <c r="L29" t="str">
        <f>IFERROR(VLOOKUP(C29,'Members List'!H:H,1,FALSE),"")</f>
        <v>Zoe Stolton</v>
      </c>
      <c r="M29" t="str">
        <f>IFERROR(VLOOKUP(L29,'Members List'!H:I,2,FALSE),"")</f>
        <v>Race - Masters U65</v>
      </c>
      <c r="N29">
        <v>3</v>
      </c>
    </row>
    <row r="30" spans="1:14" x14ac:dyDescent="0.25">
      <c r="A30">
        <v>5</v>
      </c>
      <c r="B30">
        <v>16</v>
      </c>
      <c r="C30" t="s">
        <v>1158</v>
      </c>
      <c r="D30" t="s">
        <v>761</v>
      </c>
      <c r="E30" s="1">
        <v>1.8553703703703703E-3</v>
      </c>
      <c r="F30">
        <v>11</v>
      </c>
      <c r="G30" s="1">
        <v>2.3271400462962961E-2</v>
      </c>
      <c r="H30">
        <v>2.077</v>
      </c>
      <c r="I30">
        <v>0.66200000000000003</v>
      </c>
      <c r="J30">
        <v>0</v>
      </c>
      <c r="K30">
        <v>16</v>
      </c>
      <c r="L30" t="str">
        <f>IFERROR(VLOOKUP(C30,'Members List'!H:H,1,FALSE),"")</f>
        <v>Steve Ball</v>
      </c>
      <c r="M30" t="str">
        <f>IFERROR(VLOOKUP(L30,'Members List'!H:I,2,FALSE),"")</f>
        <v>Race - Masters - Regional</v>
      </c>
      <c r="N30">
        <v>2</v>
      </c>
    </row>
    <row r="31" spans="1:14" x14ac:dyDescent="0.25">
      <c r="A31">
        <v>6</v>
      </c>
      <c r="B31">
        <v>12</v>
      </c>
      <c r="C31" t="s">
        <v>83</v>
      </c>
      <c r="D31" t="s">
        <v>761</v>
      </c>
      <c r="E31" s="1">
        <v>1.8862268518518518E-3</v>
      </c>
      <c r="F31">
        <v>11</v>
      </c>
      <c r="G31" s="1">
        <v>2.3305729166666667E-2</v>
      </c>
      <c r="H31">
        <v>5.0430000000000001</v>
      </c>
      <c r="I31">
        <v>2.9660000000000002</v>
      </c>
      <c r="J31">
        <v>0</v>
      </c>
      <c r="K31" t="s">
        <v>84</v>
      </c>
      <c r="L31" t="str">
        <f>IFERROR(VLOOKUP(C31,'Members List'!H:H,1,FALSE),"")</f>
        <v>Clint Hort</v>
      </c>
      <c r="M31" t="str">
        <f>IFERROR(VLOOKUP(L31,'Members List'!H:I,2,FALSE),"")</f>
        <v>Race - Masters - Regional</v>
      </c>
      <c r="N31">
        <v>2</v>
      </c>
    </row>
    <row r="32" spans="1:14" x14ac:dyDescent="0.25">
      <c r="A32">
        <v>7</v>
      </c>
      <c r="B32">
        <v>5</v>
      </c>
      <c r="C32" t="s">
        <v>1050</v>
      </c>
      <c r="D32" t="s">
        <v>761</v>
      </c>
      <c r="E32" s="1">
        <v>1.9693865740740744E-3</v>
      </c>
      <c r="F32">
        <v>11</v>
      </c>
      <c r="G32" s="1">
        <v>2.338931712962963E-2</v>
      </c>
      <c r="H32">
        <v>12.265000000000001</v>
      </c>
      <c r="I32">
        <v>7.2220000000000004</v>
      </c>
      <c r="J32">
        <v>0</v>
      </c>
      <c r="K32">
        <v>5</v>
      </c>
      <c r="L32" t="str">
        <f>IFERROR(VLOOKUP(C32,'Members List'!H:H,1,FALSE),"")</f>
        <v>Phillip Edwards</v>
      </c>
      <c r="M32" t="str">
        <f>IFERROR(VLOOKUP(L32,'Members List'!H:I,2,FALSE),"")</f>
        <v>Race - Masters - Regional</v>
      </c>
      <c r="N32">
        <v>2</v>
      </c>
    </row>
    <row r="33" spans="1:14" x14ac:dyDescent="0.25">
      <c r="A33">
        <v>1</v>
      </c>
      <c r="B33">
        <v>15</v>
      </c>
      <c r="C33" t="s">
        <v>91</v>
      </c>
      <c r="D33" t="s">
        <v>782</v>
      </c>
      <c r="E33" s="1">
        <v>1.9864467592592594E-3</v>
      </c>
      <c r="F33">
        <v>9</v>
      </c>
      <c r="G33" s="1">
        <v>2.0218784722222223E-2</v>
      </c>
      <c r="H33">
        <v>0</v>
      </c>
      <c r="I33">
        <v>0</v>
      </c>
      <c r="J33">
        <v>0</v>
      </c>
      <c r="K33">
        <v>15</v>
      </c>
      <c r="L33" t="str">
        <f>IFERROR(VLOOKUP(C33,'Members List'!H:H,1,FALSE),"")</f>
        <v>John Bywater</v>
      </c>
      <c r="M33" t="str">
        <f>IFERROR(VLOOKUP(L33,'Members List'!H:I,2,FALSE),"")</f>
        <v>Race - Masters U65</v>
      </c>
      <c r="N33">
        <v>10</v>
      </c>
    </row>
    <row r="34" spans="1:14" x14ac:dyDescent="0.25">
      <c r="A34">
        <v>2</v>
      </c>
      <c r="B34">
        <v>2</v>
      </c>
      <c r="C34" t="s">
        <v>85</v>
      </c>
      <c r="D34" t="s">
        <v>782</v>
      </c>
      <c r="E34" s="1">
        <v>1.9860185185185185E-3</v>
      </c>
      <c r="F34">
        <v>9</v>
      </c>
      <c r="G34" s="1">
        <v>2.0219189814814815E-2</v>
      </c>
      <c r="H34">
        <v>3.5000000000000003E-2</v>
      </c>
      <c r="I34">
        <v>3.5000000000000003E-2</v>
      </c>
      <c r="J34">
        <v>0</v>
      </c>
      <c r="K34">
        <v>2</v>
      </c>
      <c r="L34" t="str">
        <f>IFERROR(VLOOKUP(C34,'Members List'!H:H,1,FALSE),"")</f>
        <v>Tony Da Silva</v>
      </c>
      <c r="M34" t="str">
        <f>IFERROR(VLOOKUP(L34,'Members List'!H:I,2,FALSE),"")</f>
        <v>Race - Masters U65</v>
      </c>
      <c r="N34">
        <v>7</v>
      </c>
    </row>
    <row r="35" spans="1:14" x14ac:dyDescent="0.25">
      <c r="A35">
        <v>3</v>
      </c>
      <c r="B35">
        <v>21</v>
      </c>
      <c r="C35" t="s">
        <v>1199</v>
      </c>
      <c r="D35" t="s">
        <v>782</v>
      </c>
      <c r="E35" s="1">
        <v>1.9868518518518521E-3</v>
      </c>
      <c r="F35">
        <v>9</v>
      </c>
      <c r="G35" s="1">
        <v>2.0222534722222223E-2</v>
      </c>
      <c r="H35">
        <v>0.32400000000000001</v>
      </c>
      <c r="I35">
        <v>0.28899999999999998</v>
      </c>
      <c r="J35">
        <v>0</v>
      </c>
      <c r="K35">
        <v>21</v>
      </c>
      <c r="L35" t="str">
        <f>IFERROR(VLOOKUP(C35,'Members List'!H:H,1,FALSE),"")</f>
        <v/>
      </c>
      <c r="M35" t="str">
        <f>IFERROR(VLOOKUP(L35,'Members List'!H:I,2,FALSE),"")</f>
        <v/>
      </c>
      <c r="N35">
        <v>4</v>
      </c>
    </row>
    <row r="36" spans="1:14" x14ac:dyDescent="0.25">
      <c r="A36">
        <v>4</v>
      </c>
      <c r="B36">
        <v>3</v>
      </c>
      <c r="C36" t="s">
        <v>785</v>
      </c>
      <c r="D36" t="s">
        <v>782</v>
      </c>
      <c r="E36" s="1">
        <v>1.9932870370370369E-3</v>
      </c>
      <c r="F36">
        <v>9</v>
      </c>
      <c r="G36" s="1">
        <v>2.0222685185185184E-2</v>
      </c>
      <c r="H36">
        <v>0.33700000000000002</v>
      </c>
      <c r="I36">
        <v>1.2999999999999999E-2</v>
      </c>
      <c r="J36">
        <v>0</v>
      </c>
      <c r="K36">
        <v>3</v>
      </c>
      <c r="L36" t="str">
        <f>IFERROR(VLOOKUP(C36,'Members List'!H:H,1,FALSE),"")</f>
        <v>Simon Stolton</v>
      </c>
      <c r="M36" t="str">
        <f>IFERROR(VLOOKUP(L36,'Members List'!H:I,2,FALSE),"")</f>
        <v>Race - Masters U65</v>
      </c>
      <c r="N36">
        <v>3</v>
      </c>
    </row>
    <row r="37" spans="1:14" x14ac:dyDescent="0.25">
      <c r="A37">
        <v>5</v>
      </c>
      <c r="B37">
        <v>10</v>
      </c>
      <c r="C37" t="s">
        <v>793</v>
      </c>
      <c r="D37" t="s">
        <v>782</v>
      </c>
      <c r="E37" s="1">
        <v>2.0068518518518521E-3</v>
      </c>
      <c r="F37">
        <v>9</v>
      </c>
      <c r="G37" s="1">
        <v>2.0248506944444442E-2</v>
      </c>
      <c r="H37">
        <v>2.5680000000000001</v>
      </c>
      <c r="I37">
        <v>2.2309999999999999</v>
      </c>
      <c r="J37">
        <v>0</v>
      </c>
      <c r="K37">
        <v>10</v>
      </c>
      <c r="L37" t="str">
        <f>IFERROR(VLOOKUP(C37,'Members List'!H:H,1,FALSE),"")</f>
        <v>John Mogg</v>
      </c>
      <c r="M37" t="str">
        <f>IFERROR(VLOOKUP(L37,'Members List'!H:I,2,FALSE),"")</f>
        <v>Race - Masters - Regional</v>
      </c>
      <c r="N37">
        <v>2</v>
      </c>
    </row>
    <row r="38" spans="1:14" x14ac:dyDescent="0.25">
      <c r="A38">
        <v>6</v>
      </c>
      <c r="B38">
        <v>9</v>
      </c>
      <c r="C38" t="s">
        <v>1204</v>
      </c>
      <c r="D38" t="s">
        <v>782</v>
      </c>
      <c r="E38" s="1">
        <v>2.2492476851851853E-3</v>
      </c>
      <c r="F38">
        <v>9</v>
      </c>
      <c r="G38" s="1">
        <v>2.0488460648148146E-2</v>
      </c>
      <c r="H38">
        <v>23.3</v>
      </c>
      <c r="I38">
        <v>20.731999999999999</v>
      </c>
      <c r="J38">
        <v>0</v>
      </c>
      <c r="K38">
        <v>9</v>
      </c>
      <c r="L38" t="str">
        <f>IFERROR(VLOOKUP(C38,'Members List'!H:H,1,FALSE),"")</f>
        <v>Kyle Tomson</v>
      </c>
      <c r="M38" t="str">
        <f>IFERROR(VLOOKUP(L38,'Members List'!H:I,2,FALSE),"")</f>
        <v/>
      </c>
      <c r="N38">
        <v>2</v>
      </c>
    </row>
    <row r="39" spans="1:14" x14ac:dyDescent="0.25">
      <c r="A39" t="s">
        <v>29</v>
      </c>
      <c r="B39">
        <v>6</v>
      </c>
      <c r="C39" t="s">
        <v>942</v>
      </c>
      <c r="D39" t="s">
        <v>782</v>
      </c>
      <c r="E39" t="s">
        <v>31</v>
      </c>
      <c r="G39">
        <v>0</v>
      </c>
      <c r="J39">
        <v>0</v>
      </c>
      <c r="L39" t="str">
        <f>IFERROR(VLOOKUP(C39,'Members List'!H:H,1,FALSE),"")</f>
        <v>Abigail Vreeken</v>
      </c>
      <c r="M39" t="str">
        <f>IFERROR(VLOOKUP(L39,'Members List'!H:I,2,FALSE),"")</f>
        <v>Ride - Kids (12 and Under)</v>
      </c>
      <c r="N39">
        <v>1</v>
      </c>
    </row>
    <row r="40" spans="1:14" x14ac:dyDescent="0.25">
      <c r="L40" t="str">
        <f>IFERROR(VLOOKUP(C40,'Members List'!H:H,1,FALSE),"")</f>
        <v/>
      </c>
      <c r="M40" t="str">
        <f>IFERROR(VLOOKUP(L40,'Members List'!H:I,2,FALSE),"")</f>
        <v/>
      </c>
    </row>
    <row r="41" spans="1:14" x14ac:dyDescent="0.25"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L42" t="str">
        <f>IFERROR(VLOOKUP(C42,'Members List'!H:H,1,FALSE),"")</f>
        <v/>
      </c>
      <c r="M42" t="str">
        <f>IFERROR(VLOOKUP(L42,'Members List'!H:I,2,FALSE),"")</f>
        <v/>
      </c>
    </row>
    <row r="43" spans="1:14" x14ac:dyDescent="0.25">
      <c r="L43" t="str">
        <f>IFERROR(VLOOKUP(C43,'Members List'!H:H,1,FALSE),"")</f>
        <v/>
      </c>
      <c r="M43" t="str">
        <f>IFERROR(VLOOKUP(L43,'Members List'!H:I,2,FALSE),"")</f>
        <v/>
      </c>
    </row>
    <row r="44" spans="1:14" x14ac:dyDescent="0.25">
      <c r="L44" t="str">
        <f>IFERROR(VLOOKUP(C44,'Members List'!H:H,1,FALSE),"")</f>
        <v/>
      </c>
      <c r="M44" t="str">
        <f>IFERROR(VLOOKUP(L44,'Members List'!H:I,2,FALSE),"")</f>
        <v/>
      </c>
    </row>
    <row r="45" spans="1:14" x14ac:dyDescent="0.25">
      <c r="L45" t="str">
        <f>IFERROR(VLOOKUP(C45,'Members List'!H:H,1,FALSE),"")</f>
        <v/>
      </c>
      <c r="M45" t="str">
        <f>IFERROR(VLOOKUP(L45,'Members List'!H:I,2,FALSE),"")</f>
        <v/>
      </c>
    </row>
    <row r="46" spans="1:14" x14ac:dyDescent="0.25">
      <c r="L46" t="str">
        <f>IFERROR(VLOOKUP(C46,'Members List'!H:H,1,FALSE),"")</f>
        <v/>
      </c>
      <c r="M46" t="str">
        <f>IFERROR(VLOOKUP(L46,'Members List'!H:I,2,FALSE),"")</f>
        <v/>
      </c>
    </row>
    <row r="47" spans="1:14" x14ac:dyDescent="0.25">
      <c r="L47" t="str">
        <f>IFERROR(VLOOKUP(C47,'Members List'!H:H,1,FALSE),"")</f>
        <v/>
      </c>
      <c r="M47" t="str">
        <f>IFERROR(VLOOKUP(L47,'Members List'!H:I,2,FALSE),"")</f>
        <v/>
      </c>
    </row>
    <row r="48" spans="1:14" x14ac:dyDescent="0.25">
      <c r="L48" t="str">
        <f>IFERROR(VLOOKUP(C48,'Members List'!H:H,1,FALSE),"")</f>
        <v/>
      </c>
      <c r="M48" t="str">
        <f>IFERROR(VLOOKUP(L48,'Members List'!H:I,2,FALSE),"")</f>
        <v/>
      </c>
    </row>
    <row r="49" spans="12:13" x14ac:dyDescent="0.25">
      <c r="L49" t="str">
        <f>IFERROR(VLOOKUP(C49,'Members List'!H:H,1,FALSE),"")</f>
        <v/>
      </c>
      <c r="M49" t="str">
        <f>IFERROR(VLOOKUP(L49,'Members List'!H:I,2,FALSE),"")</f>
        <v/>
      </c>
    </row>
    <row r="50" spans="12:13" x14ac:dyDescent="0.25">
      <c r="L50" t="str">
        <f>IFERROR(VLOOKUP(C50,'Members List'!H:H,1,FALSE),"")</f>
        <v/>
      </c>
      <c r="M50" t="str">
        <f>IFERROR(VLOOKUP(L50,'Members List'!H:I,2,FALSE),"")</f>
        <v/>
      </c>
    </row>
    <row r="51" spans="12:13" x14ac:dyDescent="0.25">
      <c r="L51" t="str">
        <f>IFERROR(VLOOKUP(C51,'Members List'!H:H,1,FALSE),"")</f>
        <v/>
      </c>
      <c r="M51" t="str">
        <f>IFERROR(VLOOKUP(L51,'Members List'!H:I,2,FALSE),"")</f>
        <v/>
      </c>
    </row>
    <row r="52" spans="12:13" x14ac:dyDescent="0.25">
      <c r="L52" t="str">
        <f>IFERROR(VLOOKUP(C52,'Members List'!H:H,1,FALSE),"")</f>
        <v/>
      </c>
      <c r="M52" t="str">
        <f>IFERROR(VLOOKUP(L52,'Members List'!H:I,2,FALSE),"")</f>
        <v/>
      </c>
    </row>
    <row r="53" spans="12:13" x14ac:dyDescent="0.25">
      <c r="L53" t="str">
        <f>IFERROR(VLOOKUP(C53,'Members List'!H:H,1,FALSE),"")</f>
        <v/>
      </c>
      <c r="M53" t="str">
        <f>IFERROR(VLOOKUP(L53,'Members List'!H:I,2,FALSE),"")</f>
        <v/>
      </c>
    </row>
    <row r="54" spans="12:13" x14ac:dyDescent="0.25">
      <c r="L54" t="str">
        <f>IFERROR(VLOOKUP(C54,'Members List'!H:H,1,FALSE),"")</f>
        <v/>
      </c>
      <c r="M54" t="str">
        <f>IFERROR(VLOOKUP(L54,'Members List'!H:I,2,FALSE),"")</f>
        <v/>
      </c>
    </row>
    <row r="55" spans="12:13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2:13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2:13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2:13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2:13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2:13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2:13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2:13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2:13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2:13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YIAB7IgW4tqjf4p8+f6W9PoNkyt9JQbe6sEB43hAPJEQ72pG5KCHiREDONvrUOstk0A9svBLIicSQR4lQgVKNw==" saltValue="8ZGv6RlJTIrVIk67DA7Qyw==" spinCount="100000" sheet="1" objects="1" scenarios="1" select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DBF4-2C77-4D16-B977-E3DEEA3BC619}">
  <dimension ref="A1:N99"/>
  <sheetViews>
    <sheetView workbookViewId="0">
      <selection activeCell="L4" sqref="L4"/>
    </sheetView>
  </sheetViews>
  <sheetFormatPr defaultRowHeight="15" x14ac:dyDescent="0.25"/>
  <cols>
    <col min="12" max="12" width="13.85546875" bestFit="1" customWidth="1"/>
    <col min="13" max="13" width="12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L2" t="str">
        <f>IFERROR(VLOOKUP(C2,'Members List'!H:H,1,FALSE),"")</f>
        <v/>
      </c>
      <c r="M2" t="str">
        <f>IFERROR(VLOOKUP(L2,'Members List'!H:I,2,FALSE),"")</f>
        <v/>
      </c>
    </row>
    <row r="3" spans="1:14" x14ac:dyDescent="0.25">
      <c r="L3" t="str">
        <f>IFERROR(VLOOKUP(C3,'Members List'!H:H,1,FALSE),"")</f>
        <v/>
      </c>
      <c r="M3" t="str">
        <f>IFERROR(VLOOKUP(L3,'Members List'!H:I,2,FALSE),"")</f>
        <v/>
      </c>
    </row>
    <row r="4" spans="1:14" x14ac:dyDescent="0.25">
      <c r="L4" t="str">
        <f>IFERROR(VLOOKUP(C4,'Members List'!H:H,1,FALSE),"")</f>
        <v/>
      </c>
      <c r="M4" t="str">
        <f>IFERROR(VLOOKUP(L4,'Members List'!H:I,2,FALSE),"")</f>
        <v/>
      </c>
    </row>
    <row r="5" spans="1:14" x14ac:dyDescent="0.25">
      <c r="L5" t="str">
        <f>IFERROR(VLOOKUP(C5,'Members List'!H:H,1,FALSE),"")</f>
        <v/>
      </c>
      <c r="M5" t="str">
        <f>IFERROR(VLOOKUP(L5,'Members List'!H:I,2,FALSE),"")</f>
        <v/>
      </c>
    </row>
    <row r="6" spans="1:14" x14ac:dyDescent="0.25">
      <c r="L6" t="str">
        <f>IFERROR(VLOOKUP(C6,'Members List'!H:H,1,FALSE),"")</f>
        <v/>
      </c>
      <c r="M6" t="str">
        <f>IFERROR(VLOOKUP(L6,'Members List'!H:I,2,FALSE),"")</f>
        <v/>
      </c>
    </row>
    <row r="7" spans="1:14" x14ac:dyDescent="0.25">
      <c r="L7" t="str">
        <f>IFERROR(VLOOKUP(C7,'Members List'!H:H,1,FALSE),"")</f>
        <v/>
      </c>
      <c r="M7" t="str">
        <f>IFERROR(VLOOKUP(L7,'Members List'!H:I,2,FALSE),"")</f>
        <v/>
      </c>
    </row>
    <row r="8" spans="1:14" x14ac:dyDescent="0.25">
      <c r="L8" t="str">
        <f>IFERROR(VLOOKUP(C8,'Members List'!H:H,1,FALSE),"")</f>
        <v/>
      </c>
      <c r="M8" t="str">
        <f>IFERROR(VLOOKUP(L8,'Members List'!H:I,2,FALSE),"")</f>
        <v/>
      </c>
    </row>
    <row r="9" spans="1:14" x14ac:dyDescent="0.25">
      <c r="L9" t="str">
        <f>IFERROR(VLOOKUP(C9,'Members List'!H:H,1,FALSE),"")</f>
        <v/>
      </c>
      <c r="M9" t="str">
        <f>IFERROR(VLOOKUP(L9,'Members List'!H:I,2,FALSE),"")</f>
        <v/>
      </c>
    </row>
    <row r="10" spans="1:14" x14ac:dyDescent="0.25">
      <c r="L10" t="str">
        <f>IFERROR(VLOOKUP(C10,'Members List'!H:H,1,FALSE),"")</f>
        <v/>
      </c>
      <c r="M10" t="str">
        <f>IFERROR(VLOOKUP(L10,'Members List'!H:I,2,FALSE),"")</f>
        <v/>
      </c>
    </row>
    <row r="11" spans="1:14" x14ac:dyDescent="0.25">
      <c r="L11" t="str">
        <f>IFERROR(VLOOKUP(C11,'Members List'!H:H,1,FALSE),"")</f>
        <v/>
      </c>
      <c r="M11" t="str">
        <f>IFERROR(VLOOKUP(L11,'Members List'!H:I,2,FALSE),"")</f>
        <v/>
      </c>
    </row>
    <row r="12" spans="1:14" x14ac:dyDescent="0.25">
      <c r="L12" t="str">
        <f>IFERROR(VLOOKUP(C12,'Members List'!H:H,1,FALSE),"")</f>
        <v/>
      </c>
      <c r="M12" t="str">
        <f>IFERROR(VLOOKUP(L12,'Members List'!H:I,2,FALSE),"")</f>
        <v/>
      </c>
    </row>
    <row r="13" spans="1:14" x14ac:dyDescent="0.25">
      <c r="L13" t="str">
        <f>IFERROR(VLOOKUP(C13,'Members List'!H:H,1,FALSE),"")</f>
        <v/>
      </c>
      <c r="M13" t="str">
        <f>IFERROR(VLOOKUP(L13,'Members List'!H:I,2,FALSE),"")</f>
        <v/>
      </c>
    </row>
    <row r="14" spans="1:14" x14ac:dyDescent="0.25">
      <c r="L14" t="str">
        <f>IFERROR(VLOOKUP(C14,'Members List'!H:H,1,FALSE),"")</f>
        <v/>
      </c>
      <c r="M14" t="str">
        <f>IFERROR(VLOOKUP(L14,'Members List'!H:I,2,FALSE),"")</f>
        <v/>
      </c>
    </row>
    <row r="15" spans="1:14" x14ac:dyDescent="0.25">
      <c r="L15" t="str">
        <f>IFERROR(VLOOKUP(C15,'Members List'!H:H,1,FALSE),"")</f>
        <v/>
      </c>
      <c r="M15" t="str">
        <f>IFERROR(VLOOKUP(L15,'Members List'!H:I,2,FALSE),"")</f>
        <v/>
      </c>
    </row>
    <row r="16" spans="1:14" x14ac:dyDescent="0.25">
      <c r="L16" t="str">
        <f>IFERROR(VLOOKUP(C16,'Members List'!H:H,1,FALSE),"")</f>
        <v/>
      </c>
      <c r="M16" t="str">
        <f>IFERROR(VLOOKUP(L16,'Members List'!H:I,2,FALSE),"")</f>
        <v/>
      </c>
    </row>
    <row r="17" spans="12:13" x14ac:dyDescent="0.25">
      <c r="L17" t="str">
        <f>IFERROR(VLOOKUP(C17,'Members List'!H:H,1,FALSE),"")</f>
        <v/>
      </c>
      <c r="M17" t="str">
        <f>IFERROR(VLOOKUP(L17,'Members List'!H:I,2,FALSE),"")</f>
        <v/>
      </c>
    </row>
    <row r="18" spans="12:13" x14ac:dyDescent="0.25">
      <c r="L18" t="str">
        <f>IFERROR(VLOOKUP(C18,'Members List'!H:H,1,FALSE),"")</f>
        <v/>
      </c>
      <c r="M18" t="str">
        <f>IFERROR(VLOOKUP(L18,'Members List'!H:I,2,FALSE),"")</f>
        <v/>
      </c>
    </row>
    <row r="19" spans="12:13" x14ac:dyDescent="0.25">
      <c r="L19" t="str">
        <f>IFERROR(VLOOKUP(C19,'Members List'!H:H,1,FALSE),"")</f>
        <v/>
      </c>
      <c r="M19" t="str">
        <f>IFERROR(VLOOKUP(L19,'Members List'!H:I,2,FALSE),"")</f>
        <v/>
      </c>
    </row>
    <row r="20" spans="12:13" x14ac:dyDescent="0.25">
      <c r="L20" t="str">
        <f>IFERROR(VLOOKUP(C20,'Members List'!H:H,1,FALSE),"")</f>
        <v/>
      </c>
      <c r="M20" t="str">
        <f>IFERROR(VLOOKUP(L20,'Members List'!H:I,2,FALSE),"")</f>
        <v/>
      </c>
    </row>
    <row r="21" spans="12:13" x14ac:dyDescent="0.25">
      <c r="L21" t="str">
        <f>IFERROR(VLOOKUP(C21,'Members List'!H:H,1,FALSE),"")</f>
        <v/>
      </c>
      <c r="M21" t="str">
        <f>IFERROR(VLOOKUP(L21,'Members List'!H:I,2,FALSE),"")</f>
        <v/>
      </c>
    </row>
    <row r="22" spans="12:13" x14ac:dyDescent="0.25">
      <c r="L22" t="str">
        <f>IFERROR(VLOOKUP(C22,'Members List'!H:H,1,FALSE),"")</f>
        <v/>
      </c>
      <c r="M22" t="str">
        <f>IFERROR(VLOOKUP(L22,'Members List'!H:I,2,FALSE),"")</f>
        <v/>
      </c>
    </row>
    <row r="23" spans="12:13" x14ac:dyDescent="0.25">
      <c r="L23" t="str">
        <f>IFERROR(VLOOKUP(C23,'Members List'!H:H,1,FALSE),"")</f>
        <v/>
      </c>
      <c r="M23" t="str">
        <f>IFERROR(VLOOKUP(L23,'Members List'!H:I,2,FALSE),"")</f>
        <v/>
      </c>
    </row>
    <row r="24" spans="12:13" x14ac:dyDescent="0.25">
      <c r="L24" t="str">
        <f>IFERROR(VLOOKUP(C24,'Members List'!H:H,1,FALSE),"")</f>
        <v/>
      </c>
      <c r="M24" t="str">
        <f>IFERROR(VLOOKUP(L24,'Members List'!H:I,2,FALSE),"")</f>
        <v/>
      </c>
    </row>
    <row r="25" spans="12:13" x14ac:dyDescent="0.25">
      <c r="L25" t="str">
        <f>IFERROR(VLOOKUP(C25,'Members List'!H:H,1,FALSE),"")</f>
        <v/>
      </c>
      <c r="M25" t="str">
        <f>IFERROR(VLOOKUP(L25,'Members List'!H:I,2,FALSE),"")</f>
        <v/>
      </c>
    </row>
    <row r="26" spans="12:13" x14ac:dyDescent="0.25">
      <c r="L26" t="str">
        <f>IFERROR(VLOOKUP(C26,'Members List'!H:H,1,FALSE),"")</f>
        <v/>
      </c>
      <c r="M26" t="str">
        <f>IFERROR(VLOOKUP(L26,'Members List'!H:I,2,FALSE),"")</f>
        <v/>
      </c>
    </row>
    <row r="27" spans="12:13" x14ac:dyDescent="0.25">
      <c r="L27" t="str">
        <f>IFERROR(VLOOKUP(C27,'Members List'!H:H,1,FALSE),"")</f>
        <v/>
      </c>
      <c r="M27" t="str">
        <f>IFERROR(VLOOKUP(L27,'Members List'!H:I,2,FALSE),"")</f>
        <v/>
      </c>
    </row>
    <row r="28" spans="12:13" x14ac:dyDescent="0.25">
      <c r="L28" t="str">
        <f>IFERROR(VLOOKUP(C28,'Members List'!H:H,1,FALSE),"")</f>
        <v/>
      </c>
      <c r="M28" t="str">
        <f>IFERROR(VLOOKUP(L28,'Members List'!H:I,2,FALSE),"")</f>
        <v/>
      </c>
    </row>
    <row r="29" spans="12:13" x14ac:dyDescent="0.25">
      <c r="L29" t="str">
        <f>IFERROR(VLOOKUP(C29,'Members List'!H:H,1,FALSE),"")</f>
        <v/>
      </c>
      <c r="M29" t="str">
        <f>IFERROR(VLOOKUP(L29,'Members List'!H:I,2,FALSE),"")</f>
        <v/>
      </c>
    </row>
    <row r="30" spans="12:13" x14ac:dyDescent="0.25">
      <c r="L30" t="str">
        <f>IFERROR(VLOOKUP(C30,'Members List'!H:H,1,FALSE),"")</f>
        <v/>
      </c>
      <c r="M30" t="str">
        <f>IFERROR(VLOOKUP(L30,'Members List'!H:I,2,FALSE),"")</f>
        <v/>
      </c>
    </row>
    <row r="31" spans="12:13" x14ac:dyDescent="0.25">
      <c r="L31" t="str">
        <f>IFERROR(VLOOKUP(C31,'Members List'!H:H,1,FALSE),"")</f>
        <v/>
      </c>
      <c r="M31" t="str">
        <f>IFERROR(VLOOKUP(L31,'Members List'!H:I,2,FALSE),"")</f>
        <v/>
      </c>
    </row>
    <row r="32" spans="12:13" x14ac:dyDescent="0.25">
      <c r="L32" t="str">
        <f>IFERROR(VLOOKUP(C32,'Members List'!H:H,1,FALSE),"")</f>
        <v/>
      </c>
      <c r="M32" t="str">
        <f>IFERROR(VLOOKUP(L32,'Members List'!H:I,2,FALSE),"")</f>
        <v/>
      </c>
    </row>
    <row r="33" spans="12:13" x14ac:dyDescent="0.25">
      <c r="L33" t="str">
        <f>IFERROR(VLOOKUP(C33,'Members List'!H:H,1,FALSE),"")</f>
        <v/>
      </c>
      <c r="M33" t="str">
        <f>IFERROR(VLOOKUP(L33,'Members List'!H:I,2,FALSE),"")</f>
        <v/>
      </c>
    </row>
    <row r="34" spans="12:13" x14ac:dyDescent="0.25">
      <c r="L34" t="str">
        <f>IFERROR(VLOOKUP(C34,'Members List'!H:H,1,FALSE),"")</f>
        <v/>
      </c>
      <c r="M34" t="str">
        <f>IFERROR(VLOOKUP(L34,'Members List'!H:I,2,FALSE),"")</f>
        <v/>
      </c>
    </row>
    <row r="35" spans="12:13" x14ac:dyDescent="0.25">
      <c r="L35" t="str">
        <f>IFERROR(VLOOKUP(C35,'Members List'!H:H,1,FALSE),"")</f>
        <v/>
      </c>
      <c r="M35" t="str">
        <f>IFERROR(VLOOKUP(L35,'Members List'!H:I,2,FALSE),"")</f>
        <v/>
      </c>
    </row>
    <row r="36" spans="12:13" x14ac:dyDescent="0.25">
      <c r="L36" t="str">
        <f>IFERROR(VLOOKUP(C36,'Members List'!H:H,1,FALSE),"")</f>
        <v/>
      </c>
      <c r="M36" t="str">
        <f>IFERROR(VLOOKUP(L36,'Members List'!H:I,2,FALSE),"")</f>
        <v/>
      </c>
    </row>
    <row r="37" spans="12:13" x14ac:dyDescent="0.25">
      <c r="L37" t="str">
        <f>IFERROR(VLOOKUP(C37,'Members List'!H:H,1,FALSE),"")</f>
        <v/>
      </c>
      <c r="M37" t="str">
        <f>IFERROR(VLOOKUP(L37,'Members List'!H:I,2,FALSE),"")</f>
        <v/>
      </c>
    </row>
    <row r="38" spans="12:13" x14ac:dyDescent="0.25">
      <c r="L38" t="str">
        <f>IFERROR(VLOOKUP(C38,'Members List'!H:H,1,FALSE),"")</f>
        <v/>
      </c>
      <c r="M38" t="str">
        <f>IFERROR(VLOOKUP(L38,'Members List'!H:I,2,FALSE),"")</f>
        <v/>
      </c>
    </row>
    <row r="39" spans="12:13" x14ac:dyDescent="0.25">
      <c r="L39" t="str">
        <f>IFERROR(VLOOKUP(C39,'Members List'!H:H,1,FALSE),"")</f>
        <v/>
      </c>
      <c r="M39" t="str">
        <f>IFERROR(VLOOKUP(L39,'Members List'!H:I,2,FALSE),"")</f>
        <v/>
      </c>
    </row>
    <row r="40" spans="12:13" x14ac:dyDescent="0.25">
      <c r="L40" t="str">
        <f>IFERROR(VLOOKUP(C40,'Members List'!H:H,1,FALSE),"")</f>
        <v/>
      </c>
      <c r="M40" t="str">
        <f>IFERROR(VLOOKUP(L40,'Members List'!H:I,2,FALSE),"")</f>
        <v/>
      </c>
    </row>
    <row r="41" spans="12:13" x14ac:dyDescent="0.25">
      <c r="L41" t="str">
        <f>IFERROR(VLOOKUP(C41,'Members List'!H:H,1,FALSE),"")</f>
        <v/>
      </c>
      <c r="M41" t="str">
        <f>IFERROR(VLOOKUP(L41,'Members List'!H:I,2,FALSE),"")</f>
        <v/>
      </c>
    </row>
    <row r="42" spans="12:13" x14ac:dyDescent="0.25">
      <c r="L42" t="str">
        <f>IFERROR(VLOOKUP(C42,'Members List'!H:H,1,FALSE),"")</f>
        <v/>
      </c>
      <c r="M42" t="str">
        <f>IFERROR(VLOOKUP(L42,'Members List'!H:I,2,FALSE),"")</f>
        <v/>
      </c>
    </row>
    <row r="43" spans="12:13" x14ac:dyDescent="0.25">
      <c r="L43" t="str">
        <f>IFERROR(VLOOKUP(C43,'Members List'!H:H,1,FALSE),"")</f>
        <v/>
      </c>
      <c r="M43" t="str">
        <f>IFERROR(VLOOKUP(L43,'Members List'!H:I,2,FALSE),"")</f>
        <v/>
      </c>
    </row>
    <row r="44" spans="12:13" x14ac:dyDescent="0.25">
      <c r="L44" t="str">
        <f>IFERROR(VLOOKUP(C44,'Members List'!H:H,1,FALSE),"")</f>
        <v/>
      </c>
      <c r="M44" t="str">
        <f>IFERROR(VLOOKUP(L44,'Members List'!H:I,2,FALSE),"")</f>
        <v/>
      </c>
    </row>
    <row r="45" spans="12:13" x14ac:dyDescent="0.25">
      <c r="L45" t="str">
        <f>IFERROR(VLOOKUP(C45,'Members List'!H:H,1,FALSE),"")</f>
        <v/>
      </c>
      <c r="M45" t="str">
        <f>IFERROR(VLOOKUP(L45,'Members List'!H:I,2,FALSE),"")</f>
        <v/>
      </c>
    </row>
    <row r="46" spans="12:13" x14ac:dyDescent="0.25">
      <c r="L46" t="str">
        <f>IFERROR(VLOOKUP(C46,'Members List'!H:H,1,FALSE),"")</f>
        <v/>
      </c>
      <c r="M46" t="str">
        <f>IFERROR(VLOOKUP(L46,'Members List'!H:I,2,FALSE),"")</f>
        <v/>
      </c>
    </row>
    <row r="47" spans="12:13" x14ac:dyDescent="0.25">
      <c r="L47" t="str">
        <f>IFERROR(VLOOKUP(C47,'Members List'!H:H,1,FALSE),"")</f>
        <v/>
      </c>
      <c r="M47" t="str">
        <f>IFERROR(VLOOKUP(L47,'Members List'!H:I,2,FALSE),"")</f>
        <v/>
      </c>
    </row>
    <row r="48" spans="12:13" x14ac:dyDescent="0.25">
      <c r="L48" t="str">
        <f>IFERROR(VLOOKUP(C48,'Members List'!H:H,1,FALSE),"")</f>
        <v/>
      </c>
      <c r="M48" t="str">
        <f>IFERROR(VLOOKUP(L48,'Members List'!H:I,2,FALSE),"")</f>
        <v/>
      </c>
    </row>
    <row r="49" spans="12:13" x14ac:dyDescent="0.25">
      <c r="L49" t="str">
        <f>IFERROR(VLOOKUP(C49,'Members List'!H:H,1,FALSE),"")</f>
        <v/>
      </c>
      <c r="M49" t="str">
        <f>IFERROR(VLOOKUP(L49,'Members List'!H:I,2,FALSE),"")</f>
        <v/>
      </c>
    </row>
    <row r="50" spans="12:13" x14ac:dyDescent="0.25">
      <c r="L50" t="str">
        <f>IFERROR(VLOOKUP(C50,'Members List'!H:H,1,FALSE),"")</f>
        <v/>
      </c>
      <c r="M50" t="str">
        <f>IFERROR(VLOOKUP(L50,'Members List'!H:I,2,FALSE),"")</f>
        <v/>
      </c>
    </row>
    <row r="51" spans="12:13" x14ac:dyDescent="0.25">
      <c r="L51" t="str">
        <f>IFERROR(VLOOKUP(C51,'Members List'!H:H,1,FALSE),"")</f>
        <v/>
      </c>
      <c r="M51" t="str">
        <f>IFERROR(VLOOKUP(L51,'Members List'!H:I,2,FALSE),"")</f>
        <v/>
      </c>
    </row>
    <row r="52" spans="12:13" x14ac:dyDescent="0.25">
      <c r="L52" t="str">
        <f>IFERROR(VLOOKUP(C52,'Members List'!H:H,1,FALSE),"")</f>
        <v/>
      </c>
      <c r="M52" t="str">
        <f>IFERROR(VLOOKUP(L52,'Members List'!H:I,2,FALSE),"")</f>
        <v/>
      </c>
    </row>
    <row r="53" spans="12:13" x14ac:dyDescent="0.25">
      <c r="L53" t="str">
        <f>IFERROR(VLOOKUP(C53,'Members List'!H:H,1,FALSE),"")</f>
        <v/>
      </c>
      <c r="M53" t="str">
        <f>IFERROR(VLOOKUP(L53,'Members List'!H:I,2,FALSE),"")</f>
        <v/>
      </c>
    </row>
    <row r="54" spans="12:13" x14ac:dyDescent="0.25">
      <c r="L54" t="str">
        <f>IFERROR(VLOOKUP(C54,'Members List'!H:H,1,FALSE),"")</f>
        <v/>
      </c>
      <c r="M54" t="str">
        <f>IFERROR(VLOOKUP(L54,'Members List'!H:I,2,FALSE),"")</f>
        <v/>
      </c>
    </row>
    <row r="55" spans="12:13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2:13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2:13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2:13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2:13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2:13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2:13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2:13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2:13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2:13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01FyIuWLqEzU3yzRpb86Rrh/6wrZPpX5RA/KQgcSTGHZ081REDmbwnbzXeCDtDpKzszakvxfBn/AyPE1U0Aa0g==" saltValue="l5ylAxTloSG46tbuRv2m8g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AC24-B882-4D79-A296-017EDFBFD15D}">
  <sheetPr>
    <tabColor theme="9" tint="0.59999389629810485"/>
  </sheetPr>
  <dimension ref="A1:K177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defaultRowHeight="15" x14ac:dyDescent="0.25"/>
  <cols>
    <col min="1" max="1" width="21" bestFit="1" customWidth="1"/>
    <col min="2" max="2" width="8" bestFit="1" customWidth="1"/>
    <col min="3" max="8" width="8.42578125" bestFit="1" customWidth="1"/>
    <col min="9" max="9" width="14.42578125" bestFit="1" customWidth="1"/>
    <col min="10" max="10" width="8.42578125" bestFit="1" customWidth="1"/>
    <col min="11" max="11" width="12.7109375" bestFit="1" customWidth="1"/>
  </cols>
  <sheetData>
    <row r="1" spans="1:11" s="7" customFormat="1" ht="26.25" x14ac:dyDescent="0.4">
      <c r="A1" s="65" t="s">
        <v>945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2" customFormat="1" ht="15.75" x14ac:dyDescent="0.25">
      <c r="A2" s="5" t="s">
        <v>274</v>
      </c>
      <c r="B2" s="5" t="s">
        <v>273</v>
      </c>
      <c r="C2" s="6" t="s">
        <v>265</v>
      </c>
      <c r="D2" s="6" t="s">
        <v>266</v>
      </c>
      <c r="E2" s="6" t="s">
        <v>267</v>
      </c>
      <c r="F2" s="6" t="s">
        <v>268</v>
      </c>
      <c r="G2" s="6" t="s">
        <v>269</v>
      </c>
      <c r="H2" s="6" t="s">
        <v>270</v>
      </c>
      <c r="I2" s="6" t="s">
        <v>1495</v>
      </c>
      <c r="J2" s="6" t="s">
        <v>271</v>
      </c>
      <c r="K2" s="6" t="s">
        <v>272</v>
      </c>
    </row>
    <row r="3" spans="1:11" x14ac:dyDescent="0.25">
      <c r="A3" s="3" t="s">
        <v>166</v>
      </c>
      <c r="B3" s="3" t="str">
        <f>IFERROR(VLOOKUP(A3,'Race 8 - Club Champs'!C:D,2,FALSE),"")</f>
        <v>B Grade</v>
      </c>
      <c r="C3" s="4">
        <f>IFERROR(VLOOKUP($A3,'Race 1 - Smeaton Way'!$L:$N,3,FALSE),"")</f>
        <v>12</v>
      </c>
      <c r="D3" s="4">
        <f>IFERROR(VLOOKUP($A3,'Race 2 - Pinjarra'!$L:$N,3,FALSE),"")</f>
        <v>12</v>
      </c>
      <c r="E3" s="4">
        <f>IFERROR(VLOOKUP($A3,'Race 3 - Smeaton'!$L:$N,3,FALSE),"")</f>
        <v>8</v>
      </c>
      <c r="F3" s="4">
        <f>IFERROR(VLOOKUP($A3,'Race 4 - Alumina'!$L:$N,3,FALSE),"")</f>
        <v>12</v>
      </c>
      <c r="G3" s="4">
        <f>IFERROR(VLOOKUP($A3,'Race  5 - Motorplex'!$L:$N,3,FALSE),"")</f>
        <v>8</v>
      </c>
      <c r="H3" s="4">
        <f>IFERROR(VLOOKUP($A3,'Race 6 - Pinjarra'!$L:$N,3,FALSE),"")</f>
        <v>7</v>
      </c>
      <c r="I3" s="4" t="str">
        <f>IFERROR(VLOOKUP($A3,'Race 7 - Alumina(RIng)'!$L:$N,3,FALSE),"")</f>
        <v/>
      </c>
      <c r="J3" s="4">
        <f>IFERROR(VLOOKUP($A3,'Race 8 - Club Champs'!$L:$N,3,FALSE),"")</f>
        <v>3</v>
      </c>
      <c r="K3" s="4">
        <f>SUM(C3:J3)</f>
        <v>62</v>
      </c>
    </row>
    <row r="4" spans="1:11" x14ac:dyDescent="0.25">
      <c r="A4" s="3" t="s">
        <v>168</v>
      </c>
      <c r="B4" s="3" t="str">
        <f>IFERROR(VLOOKUP(A4,'Race 8 - Club Champs'!C:D,2,FALSE),"")</f>
        <v>C Grade</v>
      </c>
      <c r="C4" s="4">
        <f>IFERROR(VLOOKUP($A4,'Race 1 - Smeaton Way'!$L:$N,3,FALSE),"")</f>
        <v>4</v>
      </c>
      <c r="D4" s="4">
        <f>IFERROR(VLOOKUP($A4,'Race 2 - Pinjarra'!$L:$N,3,FALSE),"")</f>
        <v>2</v>
      </c>
      <c r="E4" s="4">
        <f>IFERROR(VLOOKUP($A4,'Race 3 - Smeaton'!$L:$N,3,FALSE),"")</f>
        <v>8</v>
      </c>
      <c r="F4" s="4">
        <f>IFERROR(VLOOKUP($A4,'Race 4 - Alumina'!$L:$N,3,FALSE),"")</f>
        <v>12</v>
      </c>
      <c r="G4" s="4">
        <f>IFERROR(VLOOKUP($A4,'Race  5 - Motorplex'!$L:$N,3,FALSE),"")</f>
        <v>6</v>
      </c>
      <c r="H4" s="4">
        <f>IFERROR(VLOOKUP($A4,'Race 6 - Pinjarra'!$L:$N,3,FALSE),"")</f>
        <v>12</v>
      </c>
      <c r="I4" s="4" t="str">
        <f>IFERROR(VLOOKUP($A4,'Race 7 - Alumina(RIng)'!$L:$N,3,FALSE),"")</f>
        <v/>
      </c>
      <c r="J4" s="4">
        <f>IFERROR(VLOOKUP($A4,'Race 8 - Club Champs'!$L:$N,3,FALSE),"")</f>
        <v>10</v>
      </c>
      <c r="K4" s="4">
        <f>SUM(C4:J4)</f>
        <v>54</v>
      </c>
    </row>
    <row r="5" spans="1:11" x14ac:dyDescent="0.25">
      <c r="A5" s="3" t="s">
        <v>134</v>
      </c>
      <c r="B5" s="3" t="str">
        <f>IFERROR(VLOOKUP(A5,'Race 8 - Club Champs'!C:D,2,FALSE),"")</f>
        <v>A Grade</v>
      </c>
      <c r="C5" s="4" t="str">
        <f>IFERROR(VLOOKUP($A5,'Race 1 - Smeaton Way'!$L:$N,3,FALSE),"")</f>
        <v/>
      </c>
      <c r="D5" s="4" t="str">
        <f>IFERROR(VLOOKUP($A5,'Race 2 - Pinjarra'!$L:$N,3,FALSE),"")</f>
        <v/>
      </c>
      <c r="E5" s="4">
        <f>IFERROR(VLOOKUP($A5,'Race 3 - Smeaton'!$L:$N,3,FALSE),"")</f>
        <v>12</v>
      </c>
      <c r="F5" s="4">
        <f>IFERROR(VLOOKUP($A5,'Race 4 - Alumina'!$L:$N,3,FALSE),"")</f>
        <v>8</v>
      </c>
      <c r="G5" s="4">
        <f>IFERROR(VLOOKUP($A5,'Race  5 - Motorplex'!$L:$N,3,FALSE),"")</f>
        <v>8</v>
      </c>
      <c r="H5" s="4">
        <f>IFERROR(VLOOKUP($A5,'Race 6 - Pinjarra'!$L:$N,3,FALSE),"")</f>
        <v>6</v>
      </c>
      <c r="I5" s="4">
        <f>IFERROR(VLOOKUP($A5,'Race 7 - Alumina(RIng)'!$L:$N,3,FALSE),"")</f>
        <v>0</v>
      </c>
      <c r="J5" s="4">
        <f>IFERROR(VLOOKUP($A5,'Race 8 - Club Champs'!$L:$N,3,FALSE),"")</f>
        <v>5</v>
      </c>
      <c r="K5" s="4">
        <f>SUM(C5:J5)</f>
        <v>39</v>
      </c>
    </row>
    <row r="6" spans="1:11" x14ac:dyDescent="0.25">
      <c r="A6" s="3" t="s">
        <v>105</v>
      </c>
      <c r="B6" s="3" t="str">
        <f>IFERROR(VLOOKUP(A6,'Race 8 - Club Champs'!C:D,2,FALSE),"")</f>
        <v>B Grade</v>
      </c>
      <c r="C6" s="4">
        <f>IFERROR(VLOOKUP($A6,'Race 1 - Smeaton Way'!$L:$N,3,FALSE),"")</f>
        <v>8</v>
      </c>
      <c r="D6" s="4" t="str">
        <f>IFERROR(VLOOKUP($A6,'Race 2 - Pinjarra'!$L:$N,3,FALSE),"")</f>
        <v/>
      </c>
      <c r="E6" s="4" t="str">
        <f>IFERROR(VLOOKUP($A6,'Race 3 - Smeaton'!$L:$N,3,FALSE),"")</f>
        <v/>
      </c>
      <c r="F6" s="4">
        <f>IFERROR(VLOOKUP($A6,'Race 4 - Alumina'!$L:$N,3,FALSE),"")</f>
        <v>8</v>
      </c>
      <c r="G6" s="4">
        <f>IFERROR(VLOOKUP($A6,'Race  5 - Motorplex'!$L:$N,3,FALSE),"")</f>
        <v>5</v>
      </c>
      <c r="H6" s="4" t="str">
        <f>IFERROR(VLOOKUP($A6,'Race 6 - Pinjarra'!$L:$N,3,FALSE),"")</f>
        <v/>
      </c>
      <c r="I6" s="4">
        <f>IFERROR(VLOOKUP($A6,'Race 7 - Alumina(RIng)'!$L:$N,3,FALSE),"")</f>
        <v>0</v>
      </c>
      <c r="J6" s="4">
        <f>IFERROR(VLOOKUP($A6,'Race 8 - Club Champs'!$L:$N,3,FALSE),"")</f>
        <v>12</v>
      </c>
      <c r="K6" s="4">
        <f>SUM(C6:J6)</f>
        <v>33</v>
      </c>
    </row>
    <row r="7" spans="1:11" x14ac:dyDescent="0.25">
      <c r="A7" s="3" t="s">
        <v>183</v>
      </c>
      <c r="B7" s="3" t="str">
        <f>IFERROR(VLOOKUP(A7,'Race 8 - Club Champs'!C:D,2,FALSE),"")</f>
        <v>B Grade</v>
      </c>
      <c r="C7" s="4">
        <f>IFERROR(VLOOKUP($A7,'Race 1 - Smeaton Way'!$L:$N,3,FALSE),"")</f>
        <v>3</v>
      </c>
      <c r="D7" s="4">
        <f>IFERROR(VLOOKUP($A7,'Race 2 - Pinjarra'!$L:$N,3,FALSE),"")</f>
        <v>8</v>
      </c>
      <c r="E7" s="4" t="str">
        <f>IFERROR(VLOOKUP($A7,'Race 3 - Smeaton'!$L:$N,3,FALSE),"")</f>
        <v/>
      </c>
      <c r="F7" s="4" t="str">
        <f>IFERROR(VLOOKUP($A7,'Race 4 - Alumina'!$L:$N,3,FALSE),"")</f>
        <v/>
      </c>
      <c r="G7" s="4">
        <f>IFERROR(VLOOKUP($A7,'Race  5 - Motorplex'!$L:$N,3,FALSE),"")</f>
        <v>12</v>
      </c>
      <c r="H7" s="4" t="str">
        <f>IFERROR(VLOOKUP($A7,'Race 6 - Pinjarra'!$L:$N,3,FALSE),"")</f>
        <v/>
      </c>
      <c r="I7" s="4" t="str">
        <f>IFERROR(VLOOKUP($A7,'Race 7 - Alumina(RIng)'!$L:$N,3,FALSE),"")</f>
        <v/>
      </c>
      <c r="J7" s="4">
        <f>IFERROR(VLOOKUP($A7,'Race 8 - Club Champs'!$L:$N,3,FALSE),"")</f>
        <v>8</v>
      </c>
      <c r="K7" s="4">
        <f>SUM(C7:J7)</f>
        <v>31</v>
      </c>
    </row>
    <row r="8" spans="1:11" x14ac:dyDescent="0.25">
      <c r="A8" s="3" t="s">
        <v>215</v>
      </c>
      <c r="B8" s="3" t="str">
        <f>IFERROR(VLOOKUP(A8,'Race 8 - Club Champs'!C:D,2,FALSE),"")</f>
        <v/>
      </c>
      <c r="C8" s="4" t="str">
        <f>IFERROR(VLOOKUP($A8,'Race 1 - Smeaton Way'!$L:$N,3,FALSE),"")</f>
        <v/>
      </c>
      <c r="D8" s="4">
        <f>IFERROR(VLOOKUP($A8,'Race 2 - Pinjarra'!$L:$N,3,FALSE),"")</f>
        <v>12</v>
      </c>
      <c r="E8" s="4">
        <f>IFERROR(VLOOKUP($A8,'Race 3 - Smeaton'!$L:$N,3,FALSE),"")</f>
        <v>12</v>
      </c>
      <c r="F8" s="4">
        <f>IFERROR(VLOOKUP($A8,'Race 4 - Alumina'!$L:$N,3,FALSE),"")</f>
        <v>5</v>
      </c>
      <c r="G8" s="4" t="str">
        <f>IFERROR(VLOOKUP($A8,'Race  5 - Motorplex'!$L:$N,3,FALSE),"")</f>
        <v/>
      </c>
      <c r="H8" s="4" t="str">
        <f>IFERROR(VLOOKUP($A8,'Race 6 - Pinjarra'!$L:$N,3,FALSE),"")</f>
        <v/>
      </c>
      <c r="I8" s="4">
        <f>IFERROR(VLOOKUP($A8,'Race 7 - Alumina(RIng)'!$L:$N,3,FALSE),"")</f>
        <v>0</v>
      </c>
      <c r="J8" s="4" t="str">
        <f>IFERROR(VLOOKUP($A8,'Race 8 - Club Champs'!$L:$N,3,FALSE),"")</f>
        <v/>
      </c>
      <c r="K8" s="4">
        <f>SUM(C8:J8)</f>
        <v>29</v>
      </c>
    </row>
    <row r="9" spans="1:11" x14ac:dyDescent="0.25">
      <c r="A9" s="3" t="s">
        <v>130</v>
      </c>
      <c r="B9" s="3" t="str">
        <f>IFERROR(VLOOKUP(A9,'Race 8 - Club Champs'!C:D,2,FALSE),"")</f>
        <v>A Grade</v>
      </c>
      <c r="C9" s="4">
        <f>IFERROR(VLOOKUP($A9,'Race 1 - Smeaton Way'!$L:$N,3,FALSE),"")</f>
        <v>2</v>
      </c>
      <c r="D9" s="4">
        <f>IFERROR(VLOOKUP($A9,'Race 2 - Pinjarra'!$L:$N,3,FALSE),"")</f>
        <v>12</v>
      </c>
      <c r="E9" s="4">
        <f>IFERROR(VLOOKUP($A9,'Race 3 - Smeaton'!$L:$N,3,FALSE),"")</f>
        <v>2</v>
      </c>
      <c r="F9" s="4">
        <f>IFERROR(VLOOKUP($A9,'Race 4 - Alumina'!$L:$N,3,FALSE),"")</f>
        <v>2</v>
      </c>
      <c r="G9" s="4">
        <f>IFERROR(VLOOKUP($A9,'Race  5 - Motorplex'!$L:$N,3,FALSE),"")</f>
        <v>2</v>
      </c>
      <c r="H9" s="4">
        <f>IFERROR(VLOOKUP($A9,'Race 6 - Pinjarra'!$L:$N,3,FALSE),"")</f>
        <v>1</v>
      </c>
      <c r="I9" s="4">
        <f>IFERROR(VLOOKUP($A9,'Race 7 - Alumina(RIng)'!$L:$N,3,FALSE),"")</f>
        <v>0</v>
      </c>
      <c r="J9" s="4">
        <f>IFERROR(VLOOKUP($A9,'Race 8 - Club Champs'!$L:$N,3,FALSE),"")</f>
        <v>8</v>
      </c>
      <c r="K9" s="4">
        <f>SUM(C9:J9)</f>
        <v>29</v>
      </c>
    </row>
    <row r="10" spans="1:11" x14ac:dyDescent="0.25">
      <c r="A10" s="3" t="s">
        <v>245</v>
      </c>
      <c r="B10" s="3" t="str">
        <f>IFERROR(VLOOKUP(A10,'Race 8 - Club Champs'!C:D,2,FALSE),"")</f>
        <v>C Grade</v>
      </c>
      <c r="C10" s="4">
        <f>IFERROR(VLOOKUP($A10,'Race 1 - Smeaton Way'!$L:$N,3,FALSE),"")</f>
        <v>8</v>
      </c>
      <c r="D10" s="4" t="str">
        <f>IFERROR(VLOOKUP($A10,'Race 2 - Pinjarra'!$L:$N,3,FALSE),"")</f>
        <v/>
      </c>
      <c r="E10" s="4">
        <f>IFERROR(VLOOKUP($A10,'Race 3 - Smeaton'!$L:$N,3,FALSE),"")</f>
        <v>2</v>
      </c>
      <c r="F10" s="4">
        <f>IFERROR(VLOOKUP($A10,'Race 4 - Alumina'!$L:$N,3,FALSE),"")</f>
        <v>8</v>
      </c>
      <c r="G10" s="4" t="str">
        <f>IFERROR(VLOOKUP($A10,'Race  5 - Motorplex'!$L:$N,3,FALSE),"")</f>
        <v/>
      </c>
      <c r="H10" s="4">
        <f>IFERROR(VLOOKUP($A10,'Race 6 - Pinjarra'!$L:$N,3,FALSE),"")</f>
        <v>8</v>
      </c>
      <c r="I10" s="4" t="str">
        <f>IFERROR(VLOOKUP($A10,'Race 7 - Alumina(RIng)'!$L:$N,3,FALSE),"")</f>
        <v/>
      </c>
      <c r="J10" s="4">
        <f>IFERROR(VLOOKUP($A10,'Race 8 - Club Champs'!$L:$N,3,FALSE),"")</f>
        <v>3</v>
      </c>
      <c r="K10" s="4">
        <f>SUM(C10:J10)</f>
        <v>29</v>
      </c>
    </row>
    <row r="11" spans="1:11" x14ac:dyDescent="0.25">
      <c r="A11" s="3" t="s">
        <v>126</v>
      </c>
      <c r="B11" s="3" t="str">
        <f>IFERROR(VLOOKUP(A11,'Race 8 - Club Champs'!C:D,2,FALSE),"")</f>
        <v>A Grade</v>
      </c>
      <c r="C11" s="4">
        <f>IFERROR(VLOOKUP($A11,'Race 1 - Smeaton Way'!$L:$N,3,FALSE),"")</f>
        <v>3</v>
      </c>
      <c r="D11" s="4">
        <f>IFERROR(VLOOKUP($A11,'Race 2 - Pinjarra'!$L:$N,3,FALSE),"")</f>
        <v>8</v>
      </c>
      <c r="E11" s="4">
        <f>IFERROR(VLOOKUP($A11,'Race 3 - Smeaton'!$L:$N,3,FALSE),"")</f>
        <v>5</v>
      </c>
      <c r="F11" s="4" t="str">
        <f>IFERROR(VLOOKUP($A11,'Race 4 - Alumina'!$L:$N,3,FALSE),"")</f>
        <v/>
      </c>
      <c r="G11" s="4" t="str">
        <f>IFERROR(VLOOKUP($A11,'Race  5 - Motorplex'!$L:$N,3,FALSE),"")</f>
        <v/>
      </c>
      <c r="H11" s="4" t="str">
        <f>IFERROR(VLOOKUP($A11,'Race 6 - Pinjarra'!$L:$N,3,FALSE),"")</f>
        <v/>
      </c>
      <c r="I11" s="4">
        <f>IFERROR(VLOOKUP($A11,'Race 7 - Alumina(RIng)'!$L:$N,3,FALSE),"")</f>
        <v>0</v>
      </c>
      <c r="J11" s="4">
        <f>IFERROR(VLOOKUP($A11,'Race 8 - Club Champs'!$L:$N,3,FALSE),"")</f>
        <v>12</v>
      </c>
      <c r="K11" s="4">
        <f>SUM(C11:J11)</f>
        <v>28</v>
      </c>
    </row>
    <row r="12" spans="1:11" x14ac:dyDescent="0.25">
      <c r="A12" s="3" t="s">
        <v>113</v>
      </c>
      <c r="B12" s="3" t="str">
        <f>IFERROR(VLOOKUP(A12,'Race 8 - Club Champs'!C:D,2,FALSE),"")</f>
        <v>E Grade</v>
      </c>
      <c r="C12" s="4">
        <f>IFERROR(VLOOKUP($A12,'Race 1 - Smeaton Way'!$L:$N,3,FALSE),"")</f>
        <v>3</v>
      </c>
      <c r="D12" s="4" t="str">
        <f>IFERROR(VLOOKUP($A12,'Race 2 - Pinjarra'!$L:$N,3,FALSE),"")</f>
        <v/>
      </c>
      <c r="E12" s="4">
        <f>IFERROR(VLOOKUP($A12,'Race 3 - Smeaton'!$L:$N,3,FALSE),"")</f>
        <v>5</v>
      </c>
      <c r="F12" s="4">
        <f>IFERROR(VLOOKUP($A12,'Race 4 - Alumina'!$L:$N,3,FALSE),"")</f>
        <v>6</v>
      </c>
      <c r="G12" s="4">
        <f>IFERROR(VLOOKUP($A12,'Race  5 - Motorplex'!$L:$N,3,FALSE),"")</f>
        <v>2</v>
      </c>
      <c r="H12" s="4">
        <f>IFERROR(VLOOKUP($A12,'Race 6 - Pinjarra'!$L:$N,3,FALSE),"")</f>
        <v>2</v>
      </c>
      <c r="I12" s="4" t="str">
        <f>IFERROR(VLOOKUP($A12,'Race 7 - Alumina(RIng)'!$L:$N,3,FALSE),"")</f>
        <v/>
      </c>
      <c r="J12" s="4">
        <f>IFERROR(VLOOKUP($A12,'Race 8 - Club Champs'!$L:$N,3,FALSE),"")</f>
        <v>10</v>
      </c>
      <c r="K12" s="4">
        <f>SUM(C12:J12)</f>
        <v>28</v>
      </c>
    </row>
    <row r="13" spans="1:11" x14ac:dyDescent="0.25">
      <c r="A13" s="3" t="s">
        <v>200</v>
      </c>
      <c r="B13" s="3" t="str">
        <f>IFERROR(VLOOKUP(A13,'Race 8 - Club Champs'!C:D,2,FALSE),"")</f>
        <v/>
      </c>
      <c r="C13" s="4" t="str">
        <f>IFERROR(VLOOKUP($A13,'Race 1 - Smeaton Way'!$L:$N,3,FALSE),"")</f>
        <v/>
      </c>
      <c r="D13" s="4">
        <f>IFERROR(VLOOKUP($A13,'Race 2 - Pinjarra'!$L:$N,3,FALSE),"")</f>
        <v>3</v>
      </c>
      <c r="E13" s="4">
        <f>IFERROR(VLOOKUP($A13,'Race 3 - Smeaton'!$L:$N,3,FALSE),"")</f>
        <v>8</v>
      </c>
      <c r="F13" s="4">
        <f>IFERROR(VLOOKUP($A13,'Race 4 - Alumina'!$L:$N,3,FALSE),"")</f>
        <v>2</v>
      </c>
      <c r="G13" s="4">
        <f>IFERROR(VLOOKUP($A13,'Race  5 - Motorplex'!$L:$N,3,FALSE),"")</f>
        <v>4</v>
      </c>
      <c r="H13" s="4">
        <f>IFERROR(VLOOKUP($A13,'Race 6 - Pinjarra'!$L:$N,3,FALSE),"")</f>
        <v>10</v>
      </c>
      <c r="I13" s="4">
        <f>IFERROR(VLOOKUP($A13,'Race 7 - Alumina(RIng)'!$L:$N,3,FALSE),"")</f>
        <v>0</v>
      </c>
      <c r="J13" s="4" t="str">
        <f>IFERROR(VLOOKUP($A13,'Race 8 - Club Champs'!$L:$N,3,FALSE),"")</f>
        <v/>
      </c>
      <c r="K13" s="4">
        <f>SUM(C13:J13)</f>
        <v>27</v>
      </c>
    </row>
    <row r="14" spans="1:11" x14ac:dyDescent="0.25">
      <c r="A14" s="3" t="s">
        <v>243</v>
      </c>
      <c r="B14" s="3" t="str">
        <f>IFERROR(VLOOKUP(A14,'Race 8 - Club Champs'!C:D,2,FALSE),"")</f>
        <v>D Grade</v>
      </c>
      <c r="C14" s="4" t="str">
        <f>IFERROR(VLOOKUP($A14,'Race 1 - Smeaton Way'!$L:$N,3,FALSE),"")</f>
        <v/>
      </c>
      <c r="D14" s="4" t="str">
        <f>IFERROR(VLOOKUP($A14,'Race 2 - Pinjarra'!$L:$N,3,FALSE),"")</f>
        <v/>
      </c>
      <c r="E14" s="4" t="str">
        <f>IFERROR(VLOOKUP($A14,'Race 3 - Smeaton'!$L:$N,3,FALSE),"")</f>
        <v/>
      </c>
      <c r="F14" s="4">
        <f>IFERROR(VLOOKUP($A14,'Race 4 - Alumina'!$L:$N,3,FALSE),"")</f>
        <v>2</v>
      </c>
      <c r="G14" s="4">
        <f>IFERROR(VLOOKUP($A14,'Race  5 - Motorplex'!$L:$N,3,FALSE),"")</f>
        <v>3</v>
      </c>
      <c r="H14" s="4">
        <f>IFERROR(VLOOKUP($A14,'Race 6 - Pinjarra'!$L:$N,3,FALSE),"")</f>
        <v>12</v>
      </c>
      <c r="I14" s="4" t="str">
        <f>IFERROR(VLOOKUP($A14,'Race 7 - Alumina(RIng)'!$L:$N,3,FALSE),"")</f>
        <v/>
      </c>
      <c r="J14" s="4">
        <f>IFERROR(VLOOKUP($A14,'Race 8 - Club Champs'!$L:$N,3,FALSE),"")</f>
        <v>10</v>
      </c>
      <c r="K14" s="4">
        <f>SUM(C14:J14)</f>
        <v>27</v>
      </c>
    </row>
    <row r="15" spans="1:11" x14ac:dyDescent="0.25">
      <c r="A15" s="3" t="s">
        <v>137</v>
      </c>
      <c r="B15" s="3" t="str">
        <f>IFERROR(VLOOKUP(A15,'Race 8 - Club Champs'!C:D,2,FALSE),"")</f>
        <v>D Grade</v>
      </c>
      <c r="C15" s="4">
        <f>IFERROR(VLOOKUP($A15,'Race 1 - Smeaton Way'!$L:$N,3,FALSE),"")</f>
        <v>6</v>
      </c>
      <c r="D15" s="4">
        <f>IFERROR(VLOOKUP($A15,'Race 2 - Pinjarra'!$L:$N,3,FALSE),"")</f>
        <v>8</v>
      </c>
      <c r="E15" s="4">
        <f>IFERROR(VLOOKUP($A15,'Race 3 - Smeaton'!$L:$N,3,FALSE),"")</f>
        <v>2</v>
      </c>
      <c r="F15" s="4">
        <f>IFERROR(VLOOKUP($A15,'Race 4 - Alumina'!$L:$N,3,FALSE),"")</f>
        <v>2</v>
      </c>
      <c r="G15" s="4">
        <f>IFERROR(VLOOKUP($A15,'Race  5 - Motorplex'!$L:$N,3,FALSE),"")</f>
        <v>2</v>
      </c>
      <c r="H15" s="4">
        <f>IFERROR(VLOOKUP($A15,'Race 6 - Pinjarra'!$L:$N,3,FALSE),"")</f>
        <v>2</v>
      </c>
      <c r="I15" s="4">
        <f>IFERROR(VLOOKUP($A15,'Race 7 - Alumina(RIng)'!$L:$N,3,FALSE),"")</f>
        <v>0</v>
      </c>
      <c r="J15" s="4">
        <f>IFERROR(VLOOKUP($A15,'Race 8 - Club Champs'!$L:$N,3,FALSE),"")</f>
        <v>4</v>
      </c>
      <c r="K15" s="4">
        <f>SUM(C15:J15)</f>
        <v>26</v>
      </c>
    </row>
    <row r="16" spans="1:11" x14ac:dyDescent="0.25">
      <c r="A16" s="3" t="s">
        <v>202</v>
      </c>
      <c r="B16" s="3" t="str">
        <f>IFERROR(VLOOKUP(A16,'Race 8 - Club Champs'!C:D,2,FALSE),"")</f>
        <v>C Grade</v>
      </c>
      <c r="C16" s="4">
        <f>IFERROR(VLOOKUP($A16,'Race 1 - Smeaton Way'!$L:$N,3,FALSE),"")</f>
        <v>10</v>
      </c>
      <c r="D16" s="4">
        <f>IFERROR(VLOOKUP($A16,'Race 2 - Pinjarra'!$L:$N,3,FALSE),"")</f>
        <v>5</v>
      </c>
      <c r="E16" s="4" t="str">
        <f>IFERROR(VLOOKUP($A16,'Race 3 - Smeaton'!$L:$N,3,FALSE),"")</f>
        <v/>
      </c>
      <c r="F16" s="4">
        <f>IFERROR(VLOOKUP($A16,'Race 4 - Alumina'!$L:$N,3,FALSE),"")</f>
        <v>3</v>
      </c>
      <c r="G16" s="4" t="str">
        <f>IFERROR(VLOOKUP($A16,'Race  5 - Motorplex'!$L:$N,3,FALSE),"")</f>
        <v/>
      </c>
      <c r="H16" s="4" t="str">
        <f>IFERROR(VLOOKUP($A16,'Race 6 - Pinjarra'!$L:$N,3,FALSE),"")</f>
        <v/>
      </c>
      <c r="I16" s="4">
        <f>IFERROR(VLOOKUP($A16,'Race 7 - Alumina(RIng)'!$L:$N,3,FALSE),"")</f>
        <v>0</v>
      </c>
      <c r="J16" s="4">
        <f>IFERROR(VLOOKUP($A16,'Race 8 - Club Champs'!$L:$N,3,FALSE),"")</f>
        <v>7</v>
      </c>
      <c r="K16" s="4">
        <f>SUM(C16:J16)</f>
        <v>25</v>
      </c>
    </row>
    <row r="17" spans="1:11" x14ac:dyDescent="0.25">
      <c r="A17" s="3" t="s">
        <v>229</v>
      </c>
      <c r="B17" s="3" t="str">
        <f>IFERROR(VLOOKUP(A17,'Race 8 - Club Champs'!C:D,2,FALSE),"")</f>
        <v/>
      </c>
      <c r="C17" s="4" t="str">
        <f>IFERROR(VLOOKUP($A17,'Race 1 - Smeaton Way'!$L:$N,3,FALSE),"")</f>
        <v/>
      </c>
      <c r="D17" s="4" t="str">
        <f>IFERROR(VLOOKUP($A17,'Race 2 - Pinjarra'!$L:$N,3,FALSE),"")</f>
        <v/>
      </c>
      <c r="E17" s="4" t="str">
        <f>IFERROR(VLOOKUP($A17,'Race 3 - Smeaton'!$L:$N,3,FALSE),"")</f>
        <v/>
      </c>
      <c r="F17" s="4">
        <f>IFERROR(VLOOKUP($A17,'Race 4 - Alumina'!$L:$N,3,FALSE),"")</f>
        <v>8</v>
      </c>
      <c r="G17" s="4">
        <f>IFERROR(VLOOKUP($A17,'Race  5 - Motorplex'!$L:$N,3,FALSE),"")</f>
        <v>12</v>
      </c>
      <c r="H17" s="4">
        <f>IFERROR(VLOOKUP($A17,'Race 6 - Pinjarra'!$L:$N,3,FALSE),"")</f>
        <v>5</v>
      </c>
      <c r="I17" s="4">
        <f>IFERROR(VLOOKUP($A17,'Race 7 - Alumina(RIng)'!$L:$N,3,FALSE),"")</f>
        <v>0</v>
      </c>
      <c r="J17" s="4" t="str">
        <f>IFERROR(VLOOKUP($A17,'Race 8 - Club Champs'!$L:$N,3,FALSE),"")</f>
        <v/>
      </c>
      <c r="K17" s="4">
        <f>SUM(C17:J17)</f>
        <v>25</v>
      </c>
    </row>
    <row r="18" spans="1:11" x14ac:dyDescent="0.25">
      <c r="A18" s="3" t="s">
        <v>257</v>
      </c>
      <c r="B18" s="3" t="str">
        <f>IFERROR(VLOOKUP(A18,'Race 8 - Club Champs'!C:D,2,FALSE),"")</f>
        <v>B Grade</v>
      </c>
      <c r="C18" s="4" t="str">
        <f>IFERROR(VLOOKUP($A18,'Race 1 - Smeaton Way'!$L:$N,3,FALSE),"")</f>
        <v/>
      </c>
      <c r="D18" s="4" t="str">
        <f>IFERROR(VLOOKUP($A18,'Race 2 - Pinjarra'!$L:$N,3,FALSE),"")</f>
        <v/>
      </c>
      <c r="E18" s="4">
        <f>IFERROR(VLOOKUP($A18,'Race 3 - Smeaton'!$L:$N,3,FALSE),"")</f>
        <v>5</v>
      </c>
      <c r="F18" s="4">
        <f>IFERROR(VLOOKUP($A18,'Race 4 - Alumina'!$L:$N,3,FALSE),"")</f>
        <v>2</v>
      </c>
      <c r="G18" s="4">
        <f>IFERROR(VLOOKUP($A18,'Race  5 - Motorplex'!$L:$N,3,FALSE),"")</f>
        <v>10</v>
      </c>
      <c r="H18" s="4">
        <f>IFERROR(VLOOKUP($A18,'Race 6 - Pinjarra'!$L:$N,3,FALSE),"")</f>
        <v>4</v>
      </c>
      <c r="I18" s="4" t="str">
        <f>IFERROR(VLOOKUP($A18,'Race 7 - Alumina(RIng)'!$L:$N,3,FALSE),"")</f>
        <v/>
      </c>
      <c r="J18" s="4">
        <f>IFERROR(VLOOKUP($A18,'Race 8 - Club Champs'!$L:$N,3,FALSE),"")</f>
        <v>2</v>
      </c>
      <c r="K18" s="4">
        <f>SUM(C18:J18)</f>
        <v>23</v>
      </c>
    </row>
    <row r="19" spans="1:11" x14ac:dyDescent="0.25">
      <c r="A19" s="3" t="s">
        <v>136</v>
      </c>
      <c r="B19" s="3" t="str">
        <f>IFERROR(VLOOKUP(A19,'Race 8 - Club Champs'!C:D,2,FALSE),"")</f>
        <v/>
      </c>
      <c r="C19" s="4" t="str">
        <f>IFERROR(VLOOKUP($A19,'Race 1 - Smeaton Way'!$L:$N,3,FALSE),"")</f>
        <v/>
      </c>
      <c r="D19" s="4">
        <f>IFERROR(VLOOKUP($A19,'Race 2 - Pinjarra'!$L:$N,3,FALSE),"")</f>
        <v>12</v>
      </c>
      <c r="E19" s="4" t="str">
        <f>IFERROR(VLOOKUP($A19,'Race 3 - Smeaton'!$L:$N,3,FALSE),"")</f>
        <v/>
      </c>
      <c r="F19" s="4">
        <f>IFERROR(VLOOKUP($A19,'Race 4 - Alumina'!$L:$N,3,FALSE),"")</f>
        <v>2</v>
      </c>
      <c r="G19" s="4" t="str">
        <f>IFERROR(VLOOKUP($A19,'Race  5 - Motorplex'!$L:$N,3,FALSE),"")</f>
        <v/>
      </c>
      <c r="H19" s="4">
        <f>IFERROR(VLOOKUP($A19,'Race 6 - Pinjarra'!$L:$N,3,FALSE),"")</f>
        <v>8</v>
      </c>
      <c r="I19" s="4" t="str">
        <f>IFERROR(VLOOKUP($A19,'Race 7 - Alumina(RIng)'!$L:$N,3,FALSE),"")</f>
        <v/>
      </c>
      <c r="J19" s="4" t="str">
        <f>IFERROR(VLOOKUP($A19,'Race 8 - Club Champs'!$L:$N,3,FALSE),"")</f>
        <v/>
      </c>
      <c r="K19" s="4">
        <f>SUM(C19:J19)</f>
        <v>22</v>
      </c>
    </row>
    <row r="20" spans="1:11" x14ac:dyDescent="0.25">
      <c r="A20" s="3" t="s">
        <v>131</v>
      </c>
      <c r="B20" s="3" t="str">
        <f>IFERROR(VLOOKUP(A20,'Race 8 - Club Champs'!C:D,2,FALSE),"")</f>
        <v>E Grade</v>
      </c>
      <c r="C20" s="4" t="str">
        <f>IFERROR(VLOOKUP($A20,'Race 1 - Smeaton Way'!$L:$N,3,FALSE),"")</f>
        <v/>
      </c>
      <c r="D20" s="4">
        <f>IFERROR(VLOOKUP($A20,'Race 2 - Pinjarra'!$L:$N,3,FALSE),"")</f>
        <v>3</v>
      </c>
      <c r="E20" s="4">
        <f>IFERROR(VLOOKUP($A20,'Race 3 - Smeaton'!$L:$N,3,FALSE),"")</f>
        <v>3</v>
      </c>
      <c r="F20" s="4">
        <f>IFERROR(VLOOKUP($A20,'Race 4 - Alumina'!$L:$N,3,FALSE),"")</f>
        <v>3</v>
      </c>
      <c r="G20" s="4">
        <f>IFERROR(VLOOKUP($A20,'Race  5 - Motorplex'!$L:$N,3,FALSE),"")</f>
        <v>3</v>
      </c>
      <c r="H20" s="4">
        <f>IFERROR(VLOOKUP($A20,'Race 6 - Pinjarra'!$L:$N,3,FALSE),"")</f>
        <v>2</v>
      </c>
      <c r="I20" s="4" t="str">
        <f>IFERROR(VLOOKUP($A20,'Race 7 - Alumina(RIng)'!$L:$N,3,FALSE),"")</f>
        <v/>
      </c>
      <c r="J20" s="4">
        <f>IFERROR(VLOOKUP($A20,'Race 8 - Club Champs'!$L:$N,3,FALSE),"")</f>
        <v>7</v>
      </c>
      <c r="K20" s="4">
        <f>SUM(C20:J20)</f>
        <v>21</v>
      </c>
    </row>
    <row r="21" spans="1:11" x14ac:dyDescent="0.25">
      <c r="A21" s="3" t="s">
        <v>238</v>
      </c>
      <c r="B21" s="3" t="str">
        <f>IFERROR(VLOOKUP(A21,'Race 8 - Club Champs'!C:D,2,FALSE),"")</f>
        <v>E Grade</v>
      </c>
      <c r="C21" s="4">
        <f>IFERROR(VLOOKUP($A21,'Race 1 - Smeaton Way'!$L:$N,3,FALSE),"")</f>
        <v>5</v>
      </c>
      <c r="D21" s="4">
        <f>IFERROR(VLOOKUP($A21,'Race 2 - Pinjarra'!$L:$N,3,FALSE),"")</f>
        <v>6</v>
      </c>
      <c r="E21" s="4" t="str">
        <f>IFERROR(VLOOKUP($A21,'Race 3 - Smeaton'!$L:$N,3,FALSE),"")</f>
        <v/>
      </c>
      <c r="F21" s="4">
        <f>IFERROR(VLOOKUP($A21,'Race 4 - Alumina'!$L:$N,3,FALSE),"")</f>
        <v>5</v>
      </c>
      <c r="G21" s="4" t="str">
        <f>IFERROR(VLOOKUP($A21,'Race  5 - Motorplex'!$L:$N,3,FALSE),"")</f>
        <v/>
      </c>
      <c r="H21" s="4" t="str">
        <f>IFERROR(VLOOKUP($A21,'Race 6 - Pinjarra'!$L:$N,3,FALSE),"")</f>
        <v/>
      </c>
      <c r="I21" s="4" t="str">
        <f>IFERROR(VLOOKUP($A21,'Race 7 - Alumina(RIng)'!$L:$N,3,FALSE),"")</f>
        <v/>
      </c>
      <c r="J21" s="4">
        <f>IFERROR(VLOOKUP($A21,'Race 8 - Club Champs'!$L:$N,3,FALSE),"")</f>
        <v>3</v>
      </c>
      <c r="K21" s="4">
        <f>SUM(C21:J21)</f>
        <v>19</v>
      </c>
    </row>
    <row r="22" spans="1:11" x14ac:dyDescent="0.25">
      <c r="A22" s="3" t="s">
        <v>262</v>
      </c>
      <c r="B22" s="3" t="str">
        <f>IFERROR(VLOOKUP(A22,'Race 8 - Club Champs'!C:D,2,FALSE),"")</f>
        <v/>
      </c>
      <c r="C22" s="4">
        <f>IFERROR(VLOOKUP($A22,'Race 1 - Smeaton Way'!$L:$N,3,FALSE),"")</f>
        <v>5</v>
      </c>
      <c r="D22" s="4" t="str">
        <f>IFERROR(VLOOKUP($A22,'Race 2 - Pinjarra'!$L:$N,3,FALSE),"")</f>
        <v/>
      </c>
      <c r="E22" s="4" t="str">
        <f>IFERROR(VLOOKUP($A22,'Race 3 - Smeaton'!$L:$N,3,FALSE),"")</f>
        <v/>
      </c>
      <c r="F22" s="4">
        <f>IFERROR(VLOOKUP($A22,'Race 4 - Alumina'!$L:$N,3,FALSE),"")</f>
        <v>12</v>
      </c>
      <c r="G22" s="4" t="str">
        <f>IFERROR(VLOOKUP($A22,'Race  5 - Motorplex'!$L:$N,3,FALSE),"")</f>
        <v/>
      </c>
      <c r="H22" s="4" t="str">
        <f>IFERROR(VLOOKUP($A22,'Race 6 - Pinjarra'!$L:$N,3,FALSE),"")</f>
        <v/>
      </c>
      <c r="I22" s="4">
        <f>IFERROR(VLOOKUP($A22,'Race 7 - Alumina(RIng)'!$L:$N,3,FALSE),"")</f>
        <v>0</v>
      </c>
      <c r="J22" s="4" t="str">
        <f>IFERROR(VLOOKUP($A22,'Race 8 - Club Champs'!$L:$N,3,FALSE),"")</f>
        <v/>
      </c>
      <c r="K22" s="4">
        <f>SUM(C22:J22)</f>
        <v>17</v>
      </c>
    </row>
    <row r="23" spans="1:11" x14ac:dyDescent="0.25">
      <c r="A23" s="3" t="s">
        <v>227</v>
      </c>
      <c r="B23" s="3" t="str">
        <f>IFERROR(VLOOKUP(A23,'Race 8 - Club Champs'!C:D,2,FALSE),"")</f>
        <v>B Grade</v>
      </c>
      <c r="C23" s="4">
        <f>IFERROR(VLOOKUP($A23,'Race 1 - Smeaton Way'!$L:$N,3,FALSE),"")</f>
        <v>5</v>
      </c>
      <c r="D23" s="4">
        <f>IFERROR(VLOOKUP($A23,'Race 2 - Pinjarra'!$L:$N,3,FALSE),"")</f>
        <v>5</v>
      </c>
      <c r="E23" s="4" t="str">
        <f>IFERROR(VLOOKUP($A23,'Race 3 - Smeaton'!$L:$N,3,FALSE),"")</f>
        <v/>
      </c>
      <c r="F23" s="4">
        <f>IFERROR(VLOOKUP($A23,'Race 4 - Alumina'!$L:$N,3,FALSE),"")</f>
        <v>5</v>
      </c>
      <c r="G23" s="4" t="str">
        <f>IFERROR(VLOOKUP($A23,'Race  5 - Motorplex'!$L:$N,3,FALSE),"")</f>
        <v/>
      </c>
      <c r="H23" s="4" t="str">
        <f>IFERROR(VLOOKUP($A23,'Race 6 - Pinjarra'!$L:$N,3,FALSE),"")</f>
        <v/>
      </c>
      <c r="I23" s="4">
        <f>IFERROR(VLOOKUP($A23,'Race 7 - Alumina(RIng)'!$L:$N,3,FALSE),"")</f>
        <v>0</v>
      </c>
      <c r="J23" s="4">
        <f>IFERROR(VLOOKUP($A23,'Race 8 - Club Champs'!$L:$N,3,FALSE),"")</f>
        <v>2</v>
      </c>
      <c r="K23" s="4">
        <f>SUM(C23:J23)</f>
        <v>17</v>
      </c>
    </row>
    <row r="24" spans="1:11" x14ac:dyDescent="0.25">
      <c r="A24" s="3" t="s">
        <v>192</v>
      </c>
      <c r="B24" s="3" t="str">
        <f>IFERROR(VLOOKUP(A24,'Race 8 - Club Champs'!C:D,2,FALSE),"")</f>
        <v/>
      </c>
      <c r="C24" s="4">
        <f>IFERROR(VLOOKUP($A24,'Race 1 - Smeaton Way'!$L:$N,3,FALSE),"")</f>
        <v>5</v>
      </c>
      <c r="D24" s="4">
        <f>IFERROR(VLOOKUP($A24,'Race 2 - Pinjarra'!$L:$N,3,FALSE),"")</f>
        <v>3</v>
      </c>
      <c r="E24" s="4">
        <f>IFERROR(VLOOKUP($A24,'Race 3 - Smeaton'!$L:$N,3,FALSE),"")</f>
        <v>5</v>
      </c>
      <c r="F24" s="4">
        <f>IFERROR(VLOOKUP($A24,'Race 4 - Alumina'!$L:$N,3,FALSE),"")</f>
        <v>2</v>
      </c>
      <c r="G24" s="4" t="str">
        <f>IFERROR(VLOOKUP($A24,'Race  5 - Motorplex'!$L:$N,3,FALSE),"")</f>
        <v/>
      </c>
      <c r="H24" s="4">
        <f>IFERROR(VLOOKUP($A24,'Race 6 - Pinjarra'!$L:$N,3,FALSE),"")</f>
        <v>2</v>
      </c>
      <c r="I24" s="4" t="str">
        <f>IFERROR(VLOOKUP($A24,'Race 7 - Alumina(RIng)'!$L:$N,3,FALSE),"")</f>
        <v/>
      </c>
      <c r="J24" s="4" t="str">
        <f>IFERROR(VLOOKUP($A24,'Race 8 - Club Champs'!$L:$N,3,FALSE),"")</f>
        <v/>
      </c>
      <c r="K24" s="4">
        <f>SUM(C24:J24)</f>
        <v>17</v>
      </c>
    </row>
    <row r="25" spans="1:11" x14ac:dyDescent="0.25">
      <c r="A25" s="3" t="s">
        <v>237</v>
      </c>
      <c r="B25" s="3" t="str">
        <f>IFERROR(VLOOKUP(A25,'Race 8 - Club Champs'!C:D,2,FALSE),"")</f>
        <v>D Grade</v>
      </c>
      <c r="C25" s="4" t="str">
        <f>IFERROR(VLOOKUP($A25,'Race 1 - Smeaton Way'!$L:$N,3,FALSE),"")</f>
        <v/>
      </c>
      <c r="D25" s="4">
        <f>IFERROR(VLOOKUP($A25,'Race 2 - Pinjarra'!$L:$N,3,FALSE),"")</f>
        <v>5</v>
      </c>
      <c r="E25" s="4">
        <f>IFERROR(VLOOKUP($A25,'Race 3 - Smeaton'!$L:$N,3,FALSE),"")</f>
        <v>3</v>
      </c>
      <c r="F25" s="4">
        <f>IFERROR(VLOOKUP($A25,'Race 4 - Alumina'!$L:$N,3,FALSE),"")</f>
        <v>2</v>
      </c>
      <c r="G25" s="4">
        <f>IFERROR(VLOOKUP($A25,'Race  5 - Motorplex'!$L:$N,3,FALSE),"")</f>
        <v>2</v>
      </c>
      <c r="H25" s="4">
        <f>IFERROR(VLOOKUP($A25,'Race 6 - Pinjarra'!$L:$N,3,FALSE),"")</f>
        <v>2</v>
      </c>
      <c r="I25" s="4" t="str">
        <f>IFERROR(VLOOKUP($A25,'Race 7 - Alumina(RIng)'!$L:$N,3,FALSE),"")</f>
        <v/>
      </c>
      <c r="J25" s="4">
        <f>IFERROR(VLOOKUP($A25,'Race 8 - Club Champs'!$L:$N,3,FALSE),"")</f>
        <v>3</v>
      </c>
      <c r="K25" s="4">
        <f>SUM(C25:J25)</f>
        <v>17</v>
      </c>
    </row>
    <row r="26" spans="1:11" x14ac:dyDescent="0.25">
      <c r="A26" s="3" t="s">
        <v>249</v>
      </c>
      <c r="B26" s="3" t="str">
        <f>IFERROR(VLOOKUP(A26,'Race 8 - Club Champs'!C:D,2,FALSE),"")</f>
        <v>A Grade</v>
      </c>
      <c r="C26" s="4" t="str">
        <f>IFERROR(VLOOKUP($A26,'Race 1 - Smeaton Way'!$L:$N,3,FALSE),"")</f>
        <v/>
      </c>
      <c r="D26" s="4" t="str">
        <f>IFERROR(VLOOKUP($A26,'Race 2 - Pinjarra'!$L:$N,3,FALSE),"")</f>
        <v/>
      </c>
      <c r="E26" s="4" t="str">
        <f>IFERROR(VLOOKUP($A26,'Race 3 - Smeaton'!$L:$N,3,FALSE),"")</f>
        <v/>
      </c>
      <c r="F26" s="4">
        <f>IFERROR(VLOOKUP($A26,'Race 4 - Alumina'!$L:$N,3,FALSE),"")</f>
        <v>12</v>
      </c>
      <c r="G26" s="4">
        <f>IFERROR(VLOOKUP($A26,'Race  5 - Motorplex'!$L:$N,3,FALSE),"")</f>
        <v>1</v>
      </c>
      <c r="H26" s="4" t="str">
        <f>IFERROR(VLOOKUP($A26,'Race 6 - Pinjarra'!$L:$N,3,FALSE),"")</f>
        <v/>
      </c>
      <c r="I26" s="4" t="str">
        <f>IFERROR(VLOOKUP($A26,'Race 7 - Alumina(RIng)'!$L:$N,3,FALSE),"")</f>
        <v/>
      </c>
      <c r="J26" s="4">
        <f>IFERROR(VLOOKUP($A26,'Race 8 - Club Champs'!$L:$N,3,FALSE),"")</f>
        <v>2</v>
      </c>
      <c r="K26" s="4">
        <f>SUM(C26:J26)</f>
        <v>15</v>
      </c>
    </row>
    <row r="27" spans="1:11" x14ac:dyDescent="0.25">
      <c r="A27" s="3" t="s">
        <v>218</v>
      </c>
      <c r="B27" s="3" t="str">
        <f>IFERROR(VLOOKUP(A27,'Race 8 - Club Champs'!C:D,2,FALSE),"")</f>
        <v>D Grade</v>
      </c>
      <c r="C27" s="4" t="str">
        <f>IFERROR(VLOOKUP($A27,'Race 1 - Smeaton Way'!$L:$N,3,FALSE),"")</f>
        <v/>
      </c>
      <c r="D27" s="4" t="str">
        <f>IFERROR(VLOOKUP($A27,'Race 2 - Pinjarra'!$L:$N,3,FALSE),"")</f>
        <v/>
      </c>
      <c r="E27" s="4" t="str">
        <f>IFERROR(VLOOKUP($A27,'Race 3 - Smeaton'!$L:$N,3,FALSE),"")</f>
        <v/>
      </c>
      <c r="F27" s="4" t="str">
        <f>IFERROR(VLOOKUP($A27,'Race 4 - Alumina'!$L:$N,3,FALSE),"")</f>
        <v/>
      </c>
      <c r="G27" s="4">
        <f>IFERROR(VLOOKUP($A27,'Race  5 - Motorplex'!$L:$N,3,FALSE),"")</f>
        <v>8</v>
      </c>
      <c r="H27" s="4" t="str">
        <f>IFERROR(VLOOKUP($A27,'Race 6 - Pinjarra'!$L:$N,3,FALSE),"")</f>
        <v/>
      </c>
      <c r="I27" s="4" t="str">
        <f>IFERROR(VLOOKUP($A27,'Race 7 - Alumina(RIng)'!$L:$N,3,FALSE),"")</f>
        <v/>
      </c>
      <c r="J27" s="4">
        <f>IFERROR(VLOOKUP($A27,'Race 8 - Club Champs'!$L:$N,3,FALSE),"")</f>
        <v>7</v>
      </c>
      <c r="K27" s="4">
        <f>SUM(C27:J27)</f>
        <v>15</v>
      </c>
    </row>
    <row r="28" spans="1:11" x14ac:dyDescent="0.25">
      <c r="A28" s="3" t="s">
        <v>98</v>
      </c>
      <c r="B28" s="3" t="str">
        <f>IFERROR(VLOOKUP(A28,'Race 8 - Club Champs'!C:D,2,FALSE),"")</f>
        <v>D Grade</v>
      </c>
      <c r="C28" s="4" t="str">
        <f>IFERROR(VLOOKUP($A28,'Race 1 - Smeaton Way'!$L:$N,3,FALSE),"")</f>
        <v/>
      </c>
      <c r="D28" s="4" t="str">
        <f>IFERROR(VLOOKUP($A28,'Race 2 - Pinjarra'!$L:$N,3,FALSE),"")</f>
        <v/>
      </c>
      <c r="E28" s="4" t="str">
        <f>IFERROR(VLOOKUP($A28,'Race 3 - Smeaton'!$L:$N,3,FALSE),"")</f>
        <v/>
      </c>
      <c r="F28" s="4">
        <f>IFERROR(VLOOKUP($A28,'Race 4 - Alumina'!$L:$N,3,FALSE),"")</f>
        <v>5</v>
      </c>
      <c r="G28" s="4">
        <f>IFERROR(VLOOKUP($A28,'Race  5 - Motorplex'!$L:$N,3,FALSE),"")</f>
        <v>5</v>
      </c>
      <c r="H28" s="4">
        <f>IFERROR(VLOOKUP($A28,'Race 6 - Pinjarra'!$L:$N,3,FALSE),"")</f>
        <v>3</v>
      </c>
      <c r="I28" s="4" t="str">
        <f>IFERROR(VLOOKUP($A28,'Race 7 - Alumina(RIng)'!$L:$N,3,FALSE),"")</f>
        <v/>
      </c>
      <c r="J28" s="4">
        <f>IFERROR(VLOOKUP($A28,'Race 8 - Club Champs'!$L:$N,3,FALSE),"")</f>
        <v>2</v>
      </c>
      <c r="K28" s="4">
        <f>SUM(C28:J28)</f>
        <v>15</v>
      </c>
    </row>
    <row r="29" spans="1:11" x14ac:dyDescent="0.25">
      <c r="A29" s="3" t="s">
        <v>188</v>
      </c>
      <c r="B29" s="3" t="str">
        <f>IFERROR(VLOOKUP(A29,'Race 8 - Club Champs'!C:D,2,FALSE),"")</f>
        <v>A Grade</v>
      </c>
      <c r="C29" s="4" t="str">
        <f>IFERROR(VLOOKUP($A29,'Race 1 - Smeaton Way'!$L:$N,3,FALSE),"")</f>
        <v/>
      </c>
      <c r="D29" s="4" t="str">
        <f>IFERROR(VLOOKUP($A29,'Race 2 - Pinjarra'!$L:$N,3,FALSE),"")</f>
        <v/>
      </c>
      <c r="E29" s="4">
        <f>IFERROR(VLOOKUP($A29,'Race 3 - Smeaton'!$L:$N,3,FALSE),"")</f>
        <v>1</v>
      </c>
      <c r="F29" s="4">
        <f>IFERROR(VLOOKUP($A29,'Race 4 - Alumina'!$L:$N,3,FALSE),"")</f>
        <v>3</v>
      </c>
      <c r="G29" s="4" t="str">
        <f>IFERROR(VLOOKUP($A29,'Race  5 - Motorplex'!$L:$N,3,FALSE),"")</f>
        <v/>
      </c>
      <c r="H29" s="4">
        <f>IFERROR(VLOOKUP($A29,'Race 6 - Pinjarra'!$L:$N,3,FALSE),"")</f>
        <v>8</v>
      </c>
      <c r="I29" s="4" t="str">
        <f>IFERROR(VLOOKUP($A29,'Race 7 - Alumina(RIng)'!$L:$N,3,FALSE),"")</f>
        <v/>
      </c>
      <c r="J29" s="4">
        <f>IFERROR(VLOOKUP($A29,'Race 8 - Club Champs'!$L:$N,3,FALSE),"")</f>
        <v>3</v>
      </c>
      <c r="K29" s="4">
        <f>SUM(C29:J29)</f>
        <v>15</v>
      </c>
    </row>
    <row r="30" spans="1:11" x14ac:dyDescent="0.25">
      <c r="A30" s="3" t="s">
        <v>109</v>
      </c>
      <c r="B30" s="3" t="str">
        <f>IFERROR(VLOOKUP(A30,'Race 8 - Club Champs'!C:D,2,FALSE),"")</f>
        <v/>
      </c>
      <c r="C30" s="4">
        <f>IFERROR(VLOOKUP($A30,'Race 1 - Smeaton Way'!$L:$N,3,FALSE),"")</f>
        <v>12</v>
      </c>
      <c r="D30" s="4">
        <f>IFERROR(VLOOKUP($A30,'Race 2 - Pinjarra'!$L:$N,3,FALSE),"")</f>
        <v>2</v>
      </c>
      <c r="E30" s="4" t="str">
        <f>IFERROR(VLOOKUP($A30,'Race 3 - Smeaton'!$L:$N,3,FALSE),"")</f>
        <v/>
      </c>
      <c r="F30" s="4" t="str">
        <f>IFERROR(VLOOKUP($A30,'Race 4 - Alumina'!$L:$N,3,FALSE),"")</f>
        <v/>
      </c>
      <c r="G30" s="4" t="str">
        <f>IFERROR(VLOOKUP($A30,'Race  5 - Motorplex'!$L:$N,3,FALSE),"")</f>
        <v/>
      </c>
      <c r="H30" s="4" t="str">
        <f>IFERROR(VLOOKUP($A30,'Race 6 - Pinjarra'!$L:$N,3,FALSE),"")</f>
        <v/>
      </c>
      <c r="I30" s="4">
        <f>IFERROR(VLOOKUP($A30,'Race 7 - Alumina(RIng)'!$L:$N,3,FALSE),"")</f>
        <v>0</v>
      </c>
      <c r="J30" s="4" t="str">
        <f>IFERROR(VLOOKUP($A30,'Race 8 - Club Champs'!$L:$N,3,FALSE),"")</f>
        <v/>
      </c>
      <c r="K30" s="4">
        <f>SUM(C30:J30)</f>
        <v>14</v>
      </c>
    </row>
    <row r="31" spans="1:11" x14ac:dyDescent="0.25">
      <c r="A31" s="3" t="s">
        <v>181</v>
      </c>
      <c r="B31" s="3" t="str">
        <f>IFERROR(VLOOKUP(A31,'Race 8 - Club Champs'!C:D,2,FALSE),"")</f>
        <v/>
      </c>
      <c r="C31" s="4">
        <f>IFERROR(VLOOKUP($A31,'Race 1 - Smeaton Way'!$L:$N,3,FALSE),"")</f>
        <v>12</v>
      </c>
      <c r="D31" s="4" t="str">
        <f>IFERROR(VLOOKUP($A31,'Race 2 - Pinjarra'!$L:$N,3,FALSE),"")</f>
        <v/>
      </c>
      <c r="E31" s="4">
        <f>IFERROR(VLOOKUP($A31,'Race 3 - Smeaton'!$L:$N,3,FALSE),"")</f>
        <v>2</v>
      </c>
      <c r="F31" s="4" t="str">
        <f>IFERROR(VLOOKUP($A31,'Race 4 - Alumina'!$L:$N,3,FALSE),"")</f>
        <v/>
      </c>
      <c r="G31" s="4" t="str">
        <f>IFERROR(VLOOKUP($A31,'Race  5 - Motorplex'!$L:$N,3,FALSE),"")</f>
        <v/>
      </c>
      <c r="H31" s="4" t="str">
        <f>IFERROR(VLOOKUP($A31,'Race 6 - Pinjarra'!$L:$N,3,FALSE),"")</f>
        <v/>
      </c>
      <c r="I31" s="4">
        <f>IFERROR(VLOOKUP($A31,'Race 7 - Alumina(RIng)'!$L:$N,3,FALSE),"")</f>
        <v>0</v>
      </c>
      <c r="J31" s="4" t="str">
        <f>IFERROR(VLOOKUP($A31,'Race 8 - Club Champs'!$L:$N,3,FALSE),"")</f>
        <v/>
      </c>
      <c r="K31" s="4">
        <f>SUM(C31:J31)</f>
        <v>14</v>
      </c>
    </row>
    <row r="32" spans="1:11" x14ac:dyDescent="0.25">
      <c r="A32" s="3" t="s">
        <v>121</v>
      </c>
      <c r="B32" s="3" t="str">
        <f>IFERROR(VLOOKUP(A32,'Race 8 - Club Champs'!C:D,2,FALSE),"")</f>
        <v>A Grade</v>
      </c>
      <c r="C32" s="4">
        <f>IFERROR(VLOOKUP($A32,'Race 1 - Smeaton Way'!$L:$N,3,FALSE),"")</f>
        <v>2</v>
      </c>
      <c r="D32" s="4">
        <f>IFERROR(VLOOKUP($A32,'Race 2 - Pinjarra'!$L:$N,3,FALSE),"")</f>
        <v>1</v>
      </c>
      <c r="E32" s="4">
        <f>IFERROR(VLOOKUP($A32,'Race 3 - Smeaton'!$L:$N,3,FALSE),"")</f>
        <v>1</v>
      </c>
      <c r="F32" s="4">
        <f>IFERROR(VLOOKUP($A32,'Race 4 - Alumina'!$L:$N,3,FALSE),"")</f>
        <v>2</v>
      </c>
      <c r="G32" s="4">
        <f>IFERROR(VLOOKUP($A32,'Race  5 - Motorplex'!$L:$N,3,FALSE),"")</f>
        <v>3</v>
      </c>
      <c r="H32" s="4">
        <f>IFERROR(VLOOKUP($A32,'Race 6 - Pinjarra'!$L:$N,3,FALSE),"")</f>
        <v>2</v>
      </c>
      <c r="I32" s="4">
        <f>IFERROR(VLOOKUP($A32,'Race 7 - Alumina(RIng)'!$L:$N,3,FALSE),"")</f>
        <v>0</v>
      </c>
      <c r="J32" s="4">
        <f>IFERROR(VLOOKUP($A32,'Race 8 - Club Champs'!$L:$N,3,FALSE),"")</f>
        <v>2</v>
      </c>
      <c r="K32" s="4">
        <f>SUM(C32:J32)</f>
        <v>13</v>
      </c>
    </row>
    <row r="33" spans="1:11" x14ac:dyDescent="0.25">
      <c r="A33" s="3" t="s">
        <v>129</v>
      </c>
      <c r="B33" s="3" t="str">
        <f>IFERROR(VLOOKUP(A33,'Race 8 - Club Champs'!C:D,2,FALSE),"")</f>
        <v>C Grade</v>
      </c>
      <c r="C33" s="4">
        <f>IFERROR(VLOOKUP($A33,'Race 1 - Smeaton Way'!$L:$N,3,FALSE),"")</f>
        <v>2</v>
      </c>
      <c r="D33" s="4">
        <f>IFERROR(VLOOKUP($A33,'Race 2 - Pinjarra'!$L:$N,3,FALSE),"")</f>
        <v>1</v>
      </c>
      <c r="E33" s="4">
        <f>IFERROR(VLOOKUP($A33,'Race 3 - Smeaton'!$L:$N,3,FALSE),"")</f>
        <v>2</v>
      </c>
      <c r="F33" s="4">
        <f>IFERROR(VLOOKUP($A33,'Race 4 - Alumina'!$L:$N,3,FALSE),"")</f>
        <v>2</v>
      </c>
      <c r="G33" s="4">
        <f>IFERROR(VLOOKUP($A33,'Race  5 - Motorplex'!$L:$N,3,FALSE),"")</f>
        <v>2</v>
      </c>
      <c r="H33" s="4">
        <f>IFERROR(VLOOKUP($A33,'Race 6 - Pinjarra'!$L:$N,3,FALSE),"")</f>
        <v>2</v>
      </c>
      <c r="I33" s="4">
        <f>IFERROR(VLOOKUP($A33,'Race 7 - Alumina(RIng)'!$L:$N,3,FALSE),"")</f>
        <v>0</v>
      </c>
      <c r="J33" s="4">
        <f>IFERROR(VLOOKUP($A33,'Race 8 - Club Champs'!$L:$N,3,FALSE),"")</f>
        <v>2</v>
      </c>
      <c r="K33" s="4">
        <f>SUM(C33:J33)</f>
        <v>13</v>
      </c>
    </row>
    <row r="34" spans="1:11" x14ac:dyDescent="0.25">
      <c r="A34" s="3" t="s">
        <v>169</v>
      </c>
      <c r="B34" s="3" t="str">
        <f>IFERROR(VLOOKUP(A34,'Race 8 - Club Champs'!C:D,2,FALSE),"")</f>
        <v/>
      </c>
      <c r="C34" s="4">
        <f>IFERROR(VLOOKUP($A34,'Race 1 - Smeaton Way'!$L:$N,3,FALSE),"")</f>
        <v>2</v>
      </c>
      <c r="D34" s="4">
        <f>IFERROR(VLOOKUP($A34,'Race 2 - Pinjarra'!$L:$N,3,FALSE),"")</f>
        <v>2</v>
      </c>
      <c r="E34" s="4" t="str">
        <f>IFERROR(VLOOKUP($A34,'Race 3 - Smeaton'!$L:$N,3,FALSE),"")</f>
        <v/>
      </c>
      <c r="F34" s="4">
        <f>IFERROR(VLOOKUP($A34,'Race 4 - Alumina'!$L:$N,3,FALSE),"")</f>
        <v>2</v>
      </c>
      <c r="G34" s="4">
        <f>IFERROR(VLOOKUP($A34,'Race  5 - Motorplex'!$L:$N,3,FALSE),"")</f>
        <v>7</v>
      </c>
      <c r="H34" s="4" t="str">
        <f>IFERROR(VLOOKUP($A34,'Race 6 - Pinjarra'!$L:$N,3,FALSE),"")</f>
        <v/>
      </c>
      <c r="I34" s="4" t="str">
        <f>IFERROR(VLOOKUP($A34,'Race 7 - Alumina(RIng)'!$L:$N,3,FALSE),"")</f>
        <v/>
      </c>
      <c r="J34" s="4" t="str">
        <f>IFERROR(VLOOKUP($A34,'Race 8 - Club Champs'!$L:$N,3,FALSE),"")</f>
        <v/>
      </c>
      <c r="K34" s="4">
        <f>SUM(C34:J34)</f>
        <v>13</v>
      </c>
    </row>
    <row r="35" spans="1:11" x14ac:dyDescent="0.25">
      <c r="A35" s="3" t="s">
        <v>164</v>
      </c>
      <c r="B35" s="3" t="str">
        <f>IFERROR(VLOOKUP(A35,'Race 8 - Club Champs'!C:D,2,FALSE),"")</f>
        <v>D Grade</v>
      </c>
      <c r="C35" s="4">
        <f>IFERROR(VLOOKUP($A35,'Race 1 - Smeaton Way'!$L:$N,3,FALSE),"")</f>
        <v>1</v>
      </c>
      <c r="D35" s="4">
        <f>IFERROR(VLOOKUP($A35,'Race 2 - Pinjarra'!$L:$N,3,FALSE),"")</f>
        <v>2</v>
      </c>
      <c r="E35" s="4">
        <f>IFERROR(VLOOKUP($A35,'Race 3 - Smeaton'!$L:$N,3,FALSE),"")</f>
        <v>6</v>
      </c>
      <c r="F35" s="4" t="str">
        <f>IFERROR(VLOOKUP($A35,'Race 4 - Alumina'!$L:$N,3,FALSE),"")</f>
        <v/>
      </c>
      <c r="G35" s="4" t="str">
        <f>IFERROR(VLOOKUP($A35,'Race  5 - Motorplex'!$L:$N,3,FALSE),"")</f>
        <v/>
      </c>
      <c r="H35" s="4">
        <f>IFERROR(VLOOKUP($A35,'Race 6 - Pinjarra'!$L:$N,3,FALSE),"")</f>
        <v>2</v>
      </c>
      <c r="I35" s="4" t="str">
        <f>IFERROR(VLOOKUP($A35,'Race 7 - Alumina(RIng)'!$L:$N,3,FALSE),"")</f>
        <v/>
      </c>
      <c r="J35" s="4">
        <f>IFERROR(VLOOKUP($A35,'Race 8 - Club Champs'!$L:$N,3,FALSE),"")</f>
        <v>2</v>
      </c>
      <c r="K35" s="4">
        <f>SUM(C35:J35)</f>
        <v>13</v>
      </c>
    </row>
    <row r="36" spans="1:11" x14ac:dyDescent="0.25">
      <c r="A36" s="3" t="s">
        <v>206</v>
      </c>
      <c r="B36" s="3" t="str">
        <f>IFERROR(VLOOKUP(A36,'Race 8 - Club Champs'!C:D,2,FALSE),"")</f>
        <v>E Grade</v>
      </c>
      <c r="C36" s="4">
        <f>IFERROR(VLOOKUP($A36,'Race 1 - Smeaton Way'!$L:$N,3,FALSE),"")</f>
        <v>2</v>
      </c>
      <c r="D36" s="4">
        <f>IFERROR(VLOOKUP($A36,'Race 2 - Pinjarra'!$L:$N,3,FALSE),"")</f>
        <v>2</v>
      </c>
      <c r="E36" s="4">
        <f>IFERROR(VLOOKUP($A36,'Race 3 - Smeaton'!$L:$N,3,FALSE),"")</f>
        <v>2</v>
      </c>
      <c r="F36" s="4" t="str">
        <f>IFERROR(VLOOKUP($A36,'Race 4 - Alumina'!$L:$N,3,FALSE),"")</f>
        <v/>
      </c>
      <c r="G36" s="4">
        <f>IFERROR(VLOOKUP($A36,'Race  5 - Motorplex'!$L:$N,3,FALSE),"")</f>
        <v>2</v>
      </c>
      <c r="H36" s="4">
        <f>IFERROR(VLOOKUP($A36,'Race 6 - Pinjarra'!$L:$N,3,FALSE),"")</f>
        <v>3</v>
      </c>
      <c r="I36" s="4" t="str">
        <f>IFERROR(VLOOKUP($A36,'Race 7 - Alumina(RIng)'!$L:$N,3,FALSE),"")</f>
        <v/>
      </c>
      <c r="J36" s="4">
        <f>IFERROR(VLOOKUP($A36,'Race 8 - Club Champs'!$L:$N,3,FALSE),"")</f>
        <v>2</v>
      </c>
      <c r="K36" s="4">
        <f>SUM(C36:J36)</f>
        <v>13</v>
      </c>
    </row>
    <row r="37" spans="1:11" x14ac:dyDescent="0.25">
      <c r="A37" s="3" t="s">
        <v>197</v>
      </c>
      <c r="B37" s="3" t="str">
        <f>IFERROR(VLOOKUP(A37,'Race 8 - Club Champs'!C:D,2,FALSE),"")</f>
        <v/>
      </c>
      <c r="C37" s="4" t="str">
        <f>IFERROR(VLOOKUP($A37,'Race 1 - Smeaton Way'!$L:$N,3,FALSE),"")</f>
        <v/>
      </c>
      <c r="D37" s="4" t="str">
        <f>IFERROR(VLOOKUP($A37,'Race 2 - Pinjarra'!$L:$N,3,FALSE),"")</f>
        <v/>
      </c>
      <c r="E37" s="4">
        <f>IFERROR(VLOOKUP($A37,'Race 3 - Smeaton'!$L:$N,3,FALSE),"")</f>
        <v>12</v>
      </c>
      <c r="F37" s="4" t="str">
        <f>IFERROR(VLOOKUP($A37,'Race 4 - Alumina'!$L:$N,3,FALSE),"")</f>
        <v/>
      </c>
      <c r="G37" s="4" t="str">
        <f>IFERROR(VLOOKUP($A37,'Race  5 - Motorplex'!$L:$N,3,FALSE),"")</f>
        <v/>
      </c>
      <c r="H37" s="4" t="str">
        <f>IFERROR(VLOOKUP($A37,'Race 6 - Pinjarra'!$L:$N,3,FALSE),"")</f>
        <v/>
      </c>
      <c r="I37" s="4" t="str">
        <f>IFERROR(VLOOKUP($A37,'Race 7 - Alumina(RIng)'!$L:$N,3,FALSE),"")</f>
        <v/>
      </c>
      <c r="J37" s="4" t="str">
        <f>IFERROR(VLOOKUP($A37,'Race 8 - Club Champs'!$L:$N,3,FALSE),"")</f>
        <v/>
      </c>
      <c r="K37" s="4">
        <f>SUM(C37:J37)</f>
        <v>12</v>
      </c>
    </row>
    <row r="38" spans="1:11" x14ac:dyDescent="0.25">
      <c r="A38" s="3" t="s">
        <v>143</v>
      </c>
      <c r="B38" s="3" t="str">
        <f>IFERROR(VLOOKUP(A38,'Race 8 - Club Champs'!C:D,2,FALSE),"")</f>
        <v>D Grade</v>
      </c>
      <c r="C38" s="4" t="str">
        <f>IFERROR(VLOOKUP($A38,'Race 1 - Smeaton Way'!$L:$N,3,FALSE),"")</f>
        <v/>
      </c>
      <c r="D38" s="4" t="str">
        <f>IFERROR(VLOOKUP($A38,'Race 2 - Pinjarra'!$L:$N,3,FALSE),"")</f>
        <v/>
      </c>
      <c r="E38" s="4">
        <f>IFERROR(VLOOKUP($A38,'Race 3 - Smeaton'!$L:$N,3,FALSE),"")</f>
        <v>6</v>
      </c>
      <c r="F38" s="4">
        <f>IFERROR(VLOOKUP($A38,'Race 4 - Alumina'!$L:$N,3,FALSE),"")</f>
        <v>2</v>
      </c>
      <c r="G38" s="4">
        <f>IFERROR(VLOOKUP($A38,'Race  5 - Motorplex'!$L:$N,3,FALSE),"")</f>
        <v>2</v>
      </c>
      <c r="H38" s="4" t="str">
        <f>IFERROR(VLOOKUP($A38,'Race 6 - Pinjarra'!$L:$N,3,FALSE),"")</f>
        <v/>
      </c>
      <c r="I38" s="4" t="str">
        <f>IFERROR(VLOOKUP($A38,'Race 7 - Alumina(RIng)'!$L:$N,3,FALSE),"")</f>
        <v/>
      </c>
      <c r="J38" s="4">
        <f>IFERROR(VLOOKUP($A38,'Race 8 - Club Champs'!$L:$N,3,FALSE),"")</f>
        <v>2</v>
      </c>
      <c r="K38" s="4">
        <f>SUM(C38:J38)</f>
        <v>12</v>
      </c>
    </row>
    <row r="39" spans="1:11" x14ac:dyDescent="0.25">
      <c r="A39" s="3" t="s">
        <v>112</v>
      </c>
      <c r="B39" s="3" t="str">
        <f>IFERROR(VLOOKUP(A39,'Race 8 - Club Champs'!C:D,2,FALSE),"")</f>
        <v/>
      </c>
      <c r="C39" s="4">
        <f>IFERROR(VLOOKUP($A39,'Race 1 - Smeaton Way'!$L:$N,3,FALSE),"")</f>
        <v>3</v>
      </c>
      <c r="D39" s="4">
        <f>IFERROR(VLOOKUP($A39,'Race 2 - Pinjarra'!$L:$N,3,FALSE),"")</f>
        <v>3</v>
      </c>
      <c r="E39" s="4" t="str">
        <f>IFERROR(VLOOKUP($A39,'Race 3 - Smeaton'!$L:$N,3,FALSE),"")</f>
        <v/>
      </c>
      <c r="F39" s="4">
        <f>IFERROR(VLOOKUP($A39,'Race 4 - Alumina'!$L:$N,3,FALSE),"")</f>
        <v>2</v>
      </c>
      <c r="G39" s="4">
        <f>IFERROR(VLOOKUP($A39,'Race  5 - Motorplex'!$L:$N,3,FALSE),"")</f>
        <v>2</v>
      </c>
      <c r="H39" s="4">
        <f>IFERROR(VLOOKUP($A39,'Race 6 - Pinjarra'!$L:$N,3,FALSE),"")</f>
        <v>2</v>
      </c>
      <c r="I39" s="4" t="str">
        <f>IFERROR(VLOOKUP($A39,'Race 7 - Alumina(RIng)'!$L:$N,3,FALSE),"")</f>
        <v/>
      </c>
      <c r="J39" s="4" t="str">
        <f>IFERROR(VLOOKUP($A39,'Race 8 - Club Champs'!$L:$N,3,FALSE),"")</f>
        <v/>
      </c>
      <c r="K39" s="4">
        <f>SUM(C39:J39)</f>
        <v>12</v>
      </c>
    </row>
    <row r="40" spans="1:11" x14ac:dyDescent="0.25">
      <c r="A40" s="3" t="s">
        <v>95</v>
      </c>
      <c r="B40" s="3" t="str">
        <f>IFERROR(VLOOKUP(A40,'Race 8 - Club Champs'!C:D,2,FALSE),"")</f>
        <v/>
      </c>
      <c r="C40" s="4">
        <f>IFERROR(VLOOKUP($A40,'Race 1 - Smeaton Way'!$L:$N,3,FALSE),"")</f>
        <v>7</v>
      </c>
      <c r="D40" s="4" t="str">
        <f>IFERROR(VLOOKUP($A40,'Race 2 - Pinjarra'!$L:$N,3,FALSE),"")</f>
        <v/>
      </c>
      <c r="E40" s="4" t="str">
        <f>IFERROR(VLOOKUP($A40,'Race 3 - Smeaton'!$L:$N,3,FALSE),"")</f>
        <v/>
      </c>
      <c r="F40" s="4">
        <f>IFERROR(VLOOKUP($A40,'Race 4 - Alumina'!$L:$N,3,FALSE),"")</f>
        <v>2</v>
      </c>
      <c r="G40" s="4" t="str">
        <f>IFERROR(VLOOKUP($A40,'Race  5 - Motorplex'!$L:$N,3,FALSE),"")</f>
        <v/>
      </c>
      <c r="H40" s="4">
        <f>IFERROR(VLOOKUP($A40,'Race 6 - Pinjarra'!$L:$N,3,FALSE),"")</f>
        <v>3</v>
      </c>
      <c r="I40" s="4" t="str">
        <f>IFERROR(VLOOKUP($A40,'Race 7 - Alumina(RIng)'!$L:$N,3,FALSE),"")</f>
        <v/>
      </c>
      <c r="J40" s="4" t="str">
        <f>IFERROR(VLOOKUP($A40,'Race 8 - Club Champs'!$L:$N,3,FALSE),"")</f>
        <v/>
      </c>
      <c r="K40" s="4">
        <f>SUM(C40:J40)</f>
        <v>12</v>
      </c>
    </row>
    <row r="41" spans="1:11" x14ac:dyDescent="0.25">
      <c r="A41" s="3" t="s">
        <v>125</v>
      </c>
      <c r="B41" s="3" t="str">
        <f>IFERROR(VLOOKUP(A41,'Race 8 - Club Champs'!C:D,2,FALSE),"")</f>
        <v/>
      </c>
      <c r="C41" s="4" t="str">
        <f>IFERROR(VLOOKUP($A41,'Race 1 - Smeaton Way'!$L:$N,3,FALSE),"")</f>
        <v/>
      </c>
      <c r="D41" s="4">
        <f>IFERROR(VLOOKUP($A41,'Race 2 - Pinjarra'!$L:$N,3,FALSE),"")</f>
        <v>8</v>
      </c>
      <c r="E41" s="4" t="str">
        <f>IFERROR(VLOOKUP($A41,'Race 3 - Smeaton'!$L:$N,3,FALSE),"")</f>
        <v/>
      </c>
      <c r="F41" s="4">
        <f>IFERROR(VLOOKUP($A41,'Race 4 - Alumina'!$L:$N,3,FALSE),"")</f>
        <v>3</v>
      </c>
      <c r="G41" s="4" t="str">
        <f>IFERROR(VLOOKUP($A41,'Race  5 - Motorplex'!$L:$N,3,FALSE),"")</f>
        <v/>
      </c>
      <c r="H41" s="4" t="str">
        <f>IFERROR(VLOOKUP($A41,'Race 6 - Pinjarra'!$L:$N,3,FALSE),"")</f>
        <v/>
      </c>
      <c r="I41" s="4" t="str">
        <f>IFERROR(VLOOKUP($A41,'Race 7 - Alumina(RIng)'!$L:$N,3,FALSE),"")</f>
        <v/>
      </c>
      <c r="J41" s="4" t="str">
        <f>IFERROR(VLOOKUP($A41,'Race 8 - Club Champs'!$L:$N,3,FALSE),"")</f>
        <v/>
      </c>
      <c r="K41" s="4">
        <f>SUM(C41:J41)</f>
        <v>11</v>
      </c>
    </row>
    <row r="42" spans="1:11" x14ac:dyDescent="0.25">
      <c r="A42" s="3" t="s">
        <v>242</v>
      </c>
      <c r="B42" s="3" t="str">
        <f>IFERROR(VLOOKUP(A42,'Race 8 - Club Champs'!C:D,2,FALSE),"")</f>
        <v>B Grade</v>
      </c>
      <c r="C42" s="4">
        <f>IFERROR(VLOOKUP($A42,'Race 1 - Smeaton Way'!$L:$N,3,FALSE),"")</f>
        <v>2</v>
      </c>
      <c r="D42" s="4">
        <f>IFERROR(VLOOKUP($A42,'Race 2 - Pinjarra'!$L:$N,3,FALSE),"")</f>
        <v>2</v>
      </c>
      <c r="E42" s="4">
        <f>IFERROR(VLOOKUP($A42,'Race 3 - Smeaton'!$L:$N,3,FALSE),"")</f>
        <v>1</v>
      </c>
      <c r="F42" s="4" t="str">
        <f>IFERROR(VLOOKUP($A42,'Race 4 - Alumina'!$L:$N,3,FALSE),"")</f>
        <v/>
      </c>
      <c r="G42" s="4" t="str">
        <f>IFERROR(VLOOKUP($A42,'Race  5 - Motorplex'!$L:$N,3,FALSE),"")</f>
        <v/>
      </c>
      <c r="H42" s="4" t="str">
        <f>IFERROR(VLOOKUP($A42,'Race 6 - Pinjarra'!$L:$N,3,FALSE),"")</f>
        <v/>
      </c>
      <c r="I42" s="4">
        <f>IFERROR(VLOOKUP($A42,'Race 7 - Alumina(RIng)'!$L:$N,3,FALSE),"")</f>
        <v>0</v>
      </c>
      <c r="J42" s="4">
        <f>IFERROR(VLOOKUP($A42,'Race 8 - Club Champs'!$L:$N,3,FALSE),"")</f>
        <v>5</v>
      </c>
      <c r="K42" s="4">
        <f>SUM(C42:J42)</f>
        <v>10</v>
      </c>
    </row>
    <row r="43" spans="1:11" x14ac:dyDescent="0.25">
      <c r="A43" s="3" t="s">
        <v>184</v>
      </c>
      <c r="B43" s="3" t="str">
        <f>IFERROR(VLOOKUP(A43,'Race 8 - Club Champs'!C:D,2,FALSE),"")</f>
        <v/>
      </c>
      <c r="C43" s="4">
        <f>IFERROR(VLOOKUP($A43,'Race 1 - Smeaton Way'!$L:$N,3,FALSE),"")</f>
        <v>8</v>
      </c>
      <c r="D43" s="4">
        <f>IFERROR(VLOOKUP($A43,'Race 2 - Pinjarra'!$L:$N,3,FALSE),"")</f>
        <v>2</v>
      </c>
      <c r="E43" s="4" t="str">
        <f>IFERROR(VLOOKUP($A43,'Race 3 - Smeaton'!$L:$N,3,FALSE),"")</f>
        <v/>
      </c>
      <c r="F43" s="4" t="str">
        <f>IFERROR(VLOOKUP($A43,'Race 4 - Alumina'!$L:$N,3,FALSE),"")</f>
        <v/>
      </c>
      <c r="G43" s="4" t="str">
        <f>IFERROR(VLOOKUP($A43,'Race  5 - Motorplex'!$L:$N,3,FALSE),"")</f>
        <v/>
      </c>
      <c r="H43" s="4" t="str">
        <f>IFERROR(VLOOKUP($A43,'Race 6 - Pinjarra'!$L:$N,3,FALSE),"")</f>
        <v/>
      </c>
      <c r="I43" s="4" t="str">
        <f>IFERROR(VLOOKUP($A43,'Race 7 - Alumina(RIng)'!$L:$N,3,FALSE),"")</f>
        <v/>
      </c>
      <c r="J43" s="4" t="str">
        <f>IFERROR(VLOOKUP($A43,'Race 8 - Club Champs'!$L:$N,3,FALSE),"")</f>
        <v/>
      </c>
      <c r="K43" s="4">
        <f>SUM(C43:J43)</f>
        <v>10</v>
      </c>
    </row>
    <row r="44" spans="1:11" x14ac:dyDescent="0.25">
      <c r="A44" s="3" t="s">
        <v>208</v>
      </c>
      <c r="B44" s="3" t="str">
        <f>IFERROR(VLOOKUP(A44,'Race 8 - Club Champs'!C:D,2,FALSE),"")</f>
        <v/>
      </c>
      <c r="C44" s="4" t="str">
        <f>IFERROR(VLOOKUP($A44,'Race 1 - Smeaton Way'!$L:$N,3,FALSE),"")</f>
        <v/>
      </c>
      <c r="D44" s="4">
        <f>IFERROR(VLOOKUP($A44,'Race 2 - Pinjarra'!$L:$N,3,FALSE),"")</f>
        <v>3</v>
      </c>
      <c r="E44" s="4">
        <f>IFERROR(VLOOKUP($A44,'Race 3 - Smeaton'!$L:$N,3,FALSE),"")</f>
        <v>2</v>
      </c>
      <c r="F44" s="4" t="str">
        <f>IFERROR(VLOOKUP($A44,'Race 4 - Alumina'!$L:$N,3,FALSE),"")</f>
        <v/>
      </c>
      <c r="G44" s="4">
        <f>IFERROR(VLOOKUP($A44,'Race  5 - Motorplex'!$L:$N,3,FALSE),"")</f>
        <v>2</v>
      </c>
      <c r="H44" s="4">
        <f>IFERROR(VLOOKUP($A44,'Race 6 - Pinjarra'!$L:$N,3,FALSE),"")</f>
        <v>3</v>
      </c>
      <c r="I44" s="4" t="str">
        <f>IFERROR(VLOOKUP($A44,'Race 7 - Alumina(RIng)'!$L:$N,3,FALSE),"")</f>
        <v/>
      </c>
      <c r="J44" s="4" t="str">
        <f>IFERROR(VLOOKUP($A44,'Race 8 - Club Champs'!$L:$N,3,FALSE),"")</f>
        <v/>
      </c>
      <c r="K44" s="4">
        <f>SUM(C44:J44)</f>
        <v>10</v>
      </c>
    </row>
    <row r="45" spans="1:11" x14ac:dyDescent="0.25">
      <c r="A45" s="3" t="s">
        <v>195</v>
      </c>
      <c r="B45" s="3" t="str">
        <f>IFERROR(VLOOKUP(A45,'Race 8 - Club Champs'!C:D,2,FALSE),"")</f>
        <v/>
      </c>
      <c r="C45" s="4" t="str">
        <f>IFERROR(VLOOKUP($A45,'Race 1 - Smeaton Way'!$L:$N,3,FALSE),"")</f>
        <v/>
      </c>
      <c r="D45" s="4" t="str">
        <f>IFERROR(VLOOKUP($A45,'Race 2 - Pinjarra'!$L:$N,3,FALSE),"")</f>
        <v/>
      </c>
      <c r="E45" s="4">
        <f>IFERROR(VLOOKUP($A45,'Race 3 - Smeaton'!$L:$N,3,FALSE),"")</f>
        <v>8</v>
      </c>
      <c r="F45" s="4" t="str">
        <f>IFERROR(VLOOKUP($A45,'Race 4 - Alumina'!$L:$N,3,FALSE),"")</f>
        <v/>
      </c>
      <c r="G45" s="4" t="str">
        <f>IFERROR(VLOOKUP($A45,'Race  5 - Motorplex'!$L:$N,3,FALSE),"")</f>
        <v/>
      </c>
      <c r="H45" s="4" t="str">
        <f>IFERROR(VLOOKUP($A45,'Race 6 - Pinjarra'!$L:$N,3,FALSE),"")</f>
        <v/>
      </c>
      <c r="I45" s="4" t="str">
        <f>IFERROR(VLOOKUP($A45,'Race 7 - Alumina(RIng)'!$L:$N,3,FALSE),"")</f>
        <v/>
      </c>
      <c r="J45" s="4" t="str">
        <f>IFERROR(VLOOKUP($A45,'Race 8 - Club Champs'!$L:$N,3,FALSE),"")</f>
        <v/>
      </c>
      <c r="K45" s="4">
        <f>SUM(C45:J45)</f>
        <v>8</v>
      </c>
    </row>
    <row r="46" spans="1:11" x14ac:dyDescent="0.25">
      <c r="A46" s="3" t="s">
        <v>110</v>
      </c>
      <c r="B46" s="3" t="str">
        <f>IFERROR(VLOOKUP(A46,'Race 8 - Club Champs'!C:D,2,FALSE),"")</f>
        <v>B Grade</v>
      </c>
      <c r="C46" s="4">
        <f>IFERROR(VLOOKUP($A46,'Race 1 - Smeaton Way'!$L:$N,3,FALSE),"")</f>
        <v>2</v>
      </c>
      <c r="D46" s="4">
        <f>IFERROR(VLOOKUP($A46,'Race 2 - Pinjarra'!$L:$N,3,FALSE),"")</f>
        <v>2</v>
      </c>
      <c r="E46" s="4" t="str">
        <f>IFERROR(VLOOKUP($A46,'Race 3 - Smeaton'!$L:$N,3,FALSE),"")</f>
        <v/>
      </c>
      <c r="F46" s="4" t="str">
        <f>IFERROR(VLOOKUP($A46,'Race 4 - Alumina'!$L:$N,3,FALSE),"")</f>
        <v/>
      </c>
      <c r="G46" s="4" t="str">
        <f>IFERROR(VLOOKUP($A46,'Race  5 - Motorplex'!$L:$N,3,FALSE),"")</f>
        <v/>
      </c>
      <c r="H46" s="4">
        <f>IFERROR(VLOOKUP($A46,'Race 6 - Pinjarra'!$L:$N,3,FALSE),"")</f>
        <v>2</v>
      </c>
      <c r="I46" s="4" t="str">
        <f>IFERROR(VLOOKUP($A46,'Race 7 - Alumina(RIng)'!$L:$N,3,FALSE),"")</f>
        <v/>
      </c>
      <c r="J46" s="4">
        <f>IFERROR(VLOOKUP($A46,'Race 8 - Club Champs'!$L:$N,3,FALSE),"")</f>
        <v>2</v>
      </c>
      <c r="K46" s="4">
        <f>SUM(C46:J46)</f>
        <v>8</v>
      </c>
    </row>
    <row r="47" spans="1:11" x14ac:dyDescent="0.25">
      <c r="A47" s="3" t="s">
        <v>251</v>
      </c>
      <c r="B47" s="3" t="str">
        <f>IFERROR(VLOOKUP(A47,'Race 8 - Club Champs'!C:D,2,FALSE),"")</f>
        <v>A Grade</v>
      </c>
      <c r="C47" s="4" t="str">
        <f>IFERROR(VLOOKUP($A47,'Race 1 - Smeaton Way'!$L:$N,3,FALSE),"")</f>
        <v/>
      </c>
      <c r="D47" s="4">
        <f>IFERROR(VLOOKUP($A47,'Race 2 - Pinjarra'!$L:$N,3,FALSE),"")</f>
        <v>5</v>
      </c>
      <c r="E47" s="4" t="str">
        <f>IFERROR(VLOOKUP($A47,'Race 3 - Smeaton'!$L:$N,3,FALSE),"")</f>
        <v/>
      </c>
      <c r="F47" s="4" t="str">
        <f>IFERROR(VLOOKUP($A47,'Race 4 - Alumina'!$L:$N,3,FALSE),"")</f>
        <v/>
      </c>
      <c r="G47" s="4" t="str">
        <f>IFERROR(VLOOKUP($A47,'Race  5 - Motorplex'!$L:$N,3,FALSE),"")</f>
        <v/>
      </c>
      <c r="H47" s="4" t="str">
        <f>IFERROR(VLOOKUP($A47,'Race 6 - Pinjarra'!$L:$N,3,FALSE),"")</f>
        <v/>
      </c>
      <c r="I47" s="4" t="str">
        <f>IFERROR(VLOOKUP($A47,'Race 7 - Alumina(RIng)'!$L:$N,3,FALSE),"")</f>
        <v/>
      </c>
      <c r="J47" s="4">
        <f>IFERROR(VLOOKUP($A47,'Race 8 - Club Champs'!$L:$N,3,FALSE),"")</f>
        <v>2</v>
      </c>
      <c r="K47" s="4">
        <f>SUM(C47:J47)</f>
        <v>7</v>
      </c>
    </row>
    <row r="48" spans="1:11" x14ac:dyDescent="0.25">
      <c r="A48" s="3" t="s">
        <v>77</v>
      </c>
      <c r="B48" s="3" t="str">
        <f>IFERROR(VLOOKUP(A48,'Race 8 - Club Champs'!C:D,2,FALSE),"")</f>
        <v>C Grade</v>
      </c>
      <c r="C48" s="4" t="str">
        <f>IFERROR(VLOOKUP($A48,'Race 1 - Smeaton Way'!$L:$N,3,FALSE),"")</f>
        <v/>
      </c>
      <c r="D48" s="4" t="str">
        <f>IFERROR(VLOOKUP($A48,'Race 2 - Pinjarra'!$L:$N,3,FALSE),"")</f>
        <v/>
      </c>
      <c r="E48" s="4" t="str">
        <f>IFERROR(VLOOKUP($A48,'Race 3 - Smeaton'!$L:$N,3,FALSE),"")</f>
        <v/>
      </c>
      <c r="F48" s="4" t="str">
        <f>IFERROR(VLOOKUP($A48,'Race 4 - Alumina'!$L:$N,3,FALSE),"")</f>
        <v/>
      </c>
      <c r="G48" s="4">
        <f>IFERROR(VLOOKUP($A48,'Race  5 - Motorplex'!$L:$N,3,FALSE),"")</f>
        <v>3</v>
      </c>
      <c r="H48" s="4">
        <f>IFERROR(VLOOKUP($A48,'Race 6 - Pinjarra'!$L:$N,3,FALSE),"")</f>
        <v>2</v>
      </c>
      <c r="I48" s="4" t="str">
        <f>IFERROR(VLOOKUP($A48,'Race 7 - Alumina(RIng)'!$L:$N,3,FALSE),"")</f>
        <v/>
      </c>
      <c r="J48" s="4">
        <f>IFERROR(VLOOKUP($A48,'Race 8 - Club Champs'!$L:$N,3,FALSE),"")</f>
        <v>2</v>
      </c>
      <c r="K48" s="4">
        <f>SUM(C48:J48)</f>
        <v>7</v>
      </c>
    </row>
    <row r="49" spans="1:11" x14ac:dyDescent="0.25">
      <c r="A49" s="3" t="s">
        <v>182</v>
      </c>
      <c r="B49" s="3" t="str">
        <f>IFERROR(VLOOKUP(A49,'Race 8 - Club Champs'!C:D,2,FALSE),"")</f>
        <v/>
      </c>
      <c r="C49" s="4">
        <f>IFERROR(VLOOKUP($A49,'Race 1 - Smeaton Way'!$L:$N,3,FALSE),"")</f>
        <v>2</v>
      </c>
      <c r="D49" s="4" t="str">
        <f>IFERROR(VLOOKUP($A49,'Race 2 - Pinjarra'!$L:$N,3,FALSE),"")</f>
        <v/>
      </c>
      <c r="E49" s="4" t="str">
        <f>IFERROR(VLOOKUP($A49,'Race 3 - Smeaton'!$L:$N,3,FALSE),"")</f>
        <v/>
      </c>
      <c r="F49" s="4" t="str">
        <f>IFERROR(VLOOKUP($A49,'Race 4 - Alumina'!$L:$N,3,FALSE),"")</f>
        <v/>
      </c>
      <c r="G49" s="4" t="str">
        <f>IFERROR(VLOOKUP($A49,'Race  5 - Motorplex'!$L:$N,3,FALSE),"")</f>
        <v/>
      </c>
      <c r="H49" s="4">
        <f>IFERROR(VLOOKUP($A49,'Race 6 - Pinjarra'!$L:$N,3,FALSE),"")</f>
        <v>5</v>
      </c>
      <c r="I49" s="4" t="str">
        <f>IFERROR(VLOOKUP($A49,'Race 7 - Alumina(RIng)'!$L:$N,3,FALSE),"")</f>
        <v/>
      </c>
      <c r="J49" s="4" t="str">
        <f>IFERROR(VLOOKUP($A49,'Race 8 - Club Champs'!$L:$N,3,FALSE),"")</f>
        <v/>
      </c>
      <c r="K49" s="4">
        <f>SUM(C49:J49)</f>
        <v>7</v>
      </c>
    </row>
    <row r="50" spans="1:11" x14ac:dyDescent="0.25">
      <c r="A50" s="3" t="s">
        <v>102</v>
      </c>
      <c r="B50" s="3" t="str">
        <f>IFERROR(VLOOKUP(A50,'Race 8 - Club Champs'!C:D,2,FALSE),"")</f>
        <v/>
      </c>
      <c r="C50" s="4">
        <f>IFERROR(VLOOKUP($A50,'Race 1 - Smeaton Way'!$L:$N,3,FALSE),"")</f>
        <v>2</v>
      </c>
      <c r="D50" s="4">
        <f>IFERROR(VLOOKUP($A50,'Race 2 - Pinjarra'!$L:$N,3,FALSE),"")</f>
        <v>2</v>
      </c>
      <c r="E50" s="4">
        <f>IFERROR(VLOOKUP($A50,'Race 3 - Smeaton'!$L:$N,3,FALSE),"")</f>
        <v>2</v>
      </c>
      <c r="F50" s="4" t="str">
        <f>IFERROR(VLOOKUP($A50,'Race 4 - Alumina'!$L:$N,3,FALSE),"")</f>
        <v/>
      </c>
      <c r="G50" s="4" t="str">
        <f>IFERROR(VLOOKUP($A50,'Race  5 - Motorplex'!$L:$N,3,FALSE),"")</f>
        <v/>
      </c>
      <c r="H50" s="4" t="str">
        <f>IFERROR(VLOOKUP($A50,'Race 6 - Pinjarra'!$L:$N,3,FALSE),"")</f>
        <v/>
      </c>
      <c r="I50" s="4" t="str">
        <f>IFERROR(VLOOKUP($A50,'Race 7 - Alumina(RIng)'!$L:$N,3,FALSE),"")</f>
        <v/>
      </c>
      <c r="J50" s="4" t="str">
        <f>IFERROR(VLOOKUP($A50,'Race 8 - Club Champs'!$L:$N,3,FALSE),"")</f>
        <v/>
      </c>
      <c r="K50" s="4">
        <f>SUM(C50:J50)</f>
        <v>6</v>
      </c>
    </row>
    <row r="51" spans="1:11" x14ac:dyDescent="0.25">
      <c r="A51" s="3" t="s">
        <v>122</v>
      </c>
      <c r="B51" s="3" t="str">
        <f>IFERROR(VLOOKUP(A51,'Race 8 - Club Champs'!C:D,2,FALSE),"")</f>
        <v/>
      </c>
      <c r="C51" s="4" t="str">
        <f>IFERROR(VLOOKUP($A51,'Race 1 - Smeaton Way'!$L:$N,3,FALSE),"")</f>
        <v/>
      </c>
      <c r="D51" s="4">
        <f>IFERROR(VLOOKUP($A51,'Race 2 - Pinjarra'!$L:$N,3,FALSE),"")</f>
        <v>2</v>
      </c>
      <c r="E51" s="4">
        <f>IFERROR(VLOOKUP($A51,'Race 3 - Smeaton'!$L:$N,3,FALSE),"")</f>
        <v>2</v>
      </c>
      <c r="F51" s="4">
        <f>IFERROR(VLOOKUP($A51,'Race 4 - Alumina'!$L:$N,3,FALSE),"")</f>
        <v>2</v>
      </c>
      <c r="G51" s="4" t="str">
        <f>IFERROR(VLOOKUP($A51,'Race  5 - Motorplex'!$L:$N,3,FALSE),"")</f>
        <v/>
      </c>
      <c r="H51" s="4" t="str">
        <f>IFERROR(VLOOKUP($A51,'Race 6 - Pinjarra'!$L:$N,3,FALSE),"")</f>
        <v/>
      </c>
      <c r="I51" s="4" t="str">
        <f>IFERROR(VLOOKUP($A51,'Race 7 - Alumina(RIng)'!$L:$N,3,FALSE),"")</f>
        <v/>
      </c>
      <c r="J51" s="4" t="str">
        <f>IFERROR(VLOOKUP($A51,'Race 8 - Club Champs'!$L:$N,3,FALSE),"")</f>
        <v/>
      </c>
      <c r="K51" s="4">
        <f>SUM(C51:J51)</f>
        <v>6</v>
      </c>
    </row>
    <row r="52" spans="1:11" x14ac:dyDescent="0.25">
      <c r="A52" s="3" t="s">
        <v>106</v>
      </c>
      <c r="B52" s="3" t="str">
        <f>IFERROR(VLOOKUP(A52,'Race 8 - Club Champs'!C:D,2,FALSE),"")</f>
        <v>C Grade</v>
      </c>
      <c r="C52" s="4">
        <f>IFERROR(VLOOKUP($A52,'Race 1 - Smeaton Way'!$L:$N,3,FALSE),"")</f>
        <v>2</v>
      </c>
      <c r="D52" s="4" t="str">
        <f>IFERROR(VLOOKUP($A52,'Race 2 - Pinjarra'!$L:$N,3,FALSE),"")</f>
        <v/>
      </c>
      <c r="E52" s="4" t="str">
        <f>IFERROR(VLOOKUP($A52,'Race 3 - Smeaton'!$L:$N,3,FALSE),"")</f>
        <v/>
      </c>
      <c r="F52" s="4" t="str">
        <f>IFERROR(VLOOKUP($A52,'Race 4 - Alumina'!$L:$N,3,FALSE),"")</f>
        <v/>
      </c>
      <c r="G52" s="4" t="str">
        <f>IFERROR(VLOOKUP($A52,'Race  5 - Motorplex'!$L:$N,3,FALSE),"")</f>
        <v/>
      </c>
      <c r="H52" s="4" t="str">
        <f>IFERROR(VLOOKUP($A52,'Race 6 - Pinjarra'!$L:$N,3,FALSE),"")</f>
        <v/>
      </c>
      <c r="I52" s="4" t="str">
        <f>IFERROR(VLOOKUP($A52,'Race 7 - Alumina(RIng)'!$L:$N,3,FALSE),"")</f>
        <v/>
      </c>
      <c r="J52" s="4">
        <f>IFERROR(VLOOKUP($A52,'Race 8 - Club Champs'!$L:$N,3,FALSE),"")</f>
        <v>4</v>
      </c>
      <c r="K52" s="4">
        <f>SUM(C52:J52)</f>
        <v>6</v>
      </c>
    </row>
    <row r="53" spans="1:11" x14ac:dyDescent="0.25">
      <c r="A53" s="3" t="s">
        <v>190</v>
      </c>
      <c r="B53" s="3" t="str">
        <f>IFERROR(VLOOKUP(A53,'Race 8 - Club Champs'!C:D,2,FALSE),"")</f>
        <v/>
      </c>
      <c r="C53" s="4" t="str">
        <f>IFERROR(VLOOKUP($A53,'Race 1 - Smeaton Way'!$L:$N,3,FALSE),"")</f>
        <v/>
      </c>
      <c r="D53" s="4" t="str">
        <f>IFERROR(VLOOKUP($A53,'Race 2 - Pinjarra'!$L:$N,3,FALSE),"")</f>
        <v/>
      </c>
      <c r="E53" s="4">
        <f>IFERROR(VLOOKUP($A53,'Race 3 - Smeaton'!$L:$N,3,FALSE),"")</f>
        <v>1</v>
      </c>
      <c r="F53" s="4">
        <f>IFERROR(VLOOKUP($A53,'Race 4 - Alumina'!$L:$N,3,FALSE),"")</f>
        <v>2</v>
      </c>
      <c r="G53" s="4">
        <f>IFERROR(VLOOKUP($A53,'Race  5 - Motorplex'!$L:$N,3,FALSE),"")</f>
        <v>1</v>
      </c>
      <c r="H53" s="4">
        <f>IFERROR(VLOOKUP($A53,'Race 6 - Pinjarra'!$L:$N,3,FALSE),"")</f>
        <v>2</v>
      </c>
      <c r="I53" s="4" t="str">
        <f>IFERROR(VLOOKUP($A53,'Race 7 - Alumina(RIng)'!$L:$N,3,FALSE),"")</f>
        <v/>
      </c>
      <c r="J53" s="4" t="str">
        <f>IFERROR(VLOOKUP($A53,'Race 8 - Club Champs'!$L:$N,3,FALSE),"")</f>
        <v/>
      </c>
      <c r="K53" s="4">
        <f>SUM(C53:J53)</f>
        <v>6</v>
      </c>
    </row>
    <row r="54" spans="1:11" x14ac:dyDescent="0.25">
      <c r="A54" s="3" t="s">
        <v>263</v>
      </c>
      <c r="B54" s="3" t="str">
        <f>IFERROR(VLOOKUP(A54,'Race 8 - Club Champs'!C:D,2,FALSE),"")</f>
        <v>B Grade</v>
      </c>
      <c r="C54" s="4" t="str">
        <f>IFERROR(VLOOKUP($A54,'Race 1 - Smeaton Way'!$L:$N,3,FALSE),"")</f>
        <v/>
      </c>
      <c r="D54" s="4" t="str">
        <f>IFERROR(VLOOKUP($A54,'Race 2 - Pinjarra'!$L:$N,3,FALSE),"")</f>
        <v/>
      </c>
      <c r="E54" s="4">
        <f>IFERROR(VLOOKUP($A54,'Race 3 - Smeaton'!$L:$N,3,FALSE),"")</f>
        <v>1</v>
      </c>
      <c r="F54" s="4">
        <f>IFERROR(VLOOKUP($A54,'Race 4 - Alumina'!$L:$N,3,FALSE),"")</f>
        <v>2</v>
      </c>
      <c r="G54" s="4" t="str">
        <f>IFERROR(VLOOKUP($A54,'Race  5 - Motorplex'!$L:$N,3,FALSE),"")</f>
        <v/>
      </c>
      <c r="H54" s="4" t="str">
        <f>IFERROR(VLOOKUP($A54,'Race 6 - Pinjarra'!$L:$N,3,FALSE),"")</f>
        <v/>
      </c>
      <c r="I54" s="4">
        <f>IFERROR(VLOOKUP($A54,'Race 7 - Alumina(RIng)'!$L:$N,3,FALSE),"")</f>
        <v>0</v>
      </c>
      <c r="J54" s="4">
        <f>IFERROR(VLOOKUP($A54,'Race 8 - Club Champs'!$L:$N,3,FALSE),"")</f>
        <v>2</v>
      </c>
      <c r="K54" s="4">
        <f>SUM(C54:J54)</f>
        <v>5</v>
      </c>
    </row>
    <row r="55" spans="1:11" x14ac:dyDescent="0.25">
      <c r="A55" s="3" t="s">
        <v>111</v>
      </c>
      <c r="B55" s="3" t="str">
        <f>IFERROR(VLOOKUP(A55,'Race 8 - Club Champs'!C:D,2,FALSE),"")</f>
        <v/>
      </c>
      <c r="C55" s="4">
        <f>IFERROR(VLOOKUP($A55,'Race 1 - Smeaton Way'!$L:$N,3,FALSE),"")</f>
        <v>3</v>
      </c>
      <c r="D55" s="4" t="str">
        <f>IFERROR(VLOOKUP($A55,'Race 2 - Pinjarra'!$L:$N,3,FALSE),"")</f>
        <v/>
      </c>
      <c r="E55" s="4">
        <f>IFERROR(VLOOKUP($A55,'Race 3 - Smeaton'!$L:$N,3,FALSE),"")</f>
        <v>2</v>
      </c>
      <c r="F55" s="4" t="str">
        <f>IFERROR(VLOOKUP($A55,'Race 4 - Alumina'!$L:$N,3,FALSE),"")</f>
        <v/>
      </c>
      <c r="G55" s="4" t="str">
        <f>IFERROR(VLOOKUP($A55,'Race  5 - Motorplex'!$L:$N,3,FALSE),"")</f>
        <v/>
      </c>
      <c r="H55" s="4" t="str">
        <f>IFERROR(VLOOKUP($A55,'Race 6 - Pinjarra'!$L:$N,3,FALSE),"")</f>
        <v/>
      </c>
      <c r="I55" s="4" t="str">
        <f>IFERROR(VLOOKUP($A55,'Race 7 - Alumina(RIng)'!$L:$N,3,FALSE),"")</f>
        <v/>
      </c>
      <c r="J55" s="4" t="str">
        <f>IFERROR(VLOOKUP($A55,'Race 8 - Club Champs'!$L:$N,3,FALSE),"")</f>
        <v/>
      </c>
      <c r="K55" s="4">
        <f>SUM(C55:J55)</f>
        <v>5</v>
      </c>
    </row>
    <row r="56" spans="1:11" x14ac:dyDescent="0.25">
      <c r="A56" s="3" t="s">
        <v>153</v>
      </c>
      <c r="B56" s="3" t="str">
        <f>IFERROR(VLOOKUP(A56,'Race 8 - Club Champs'!C:D,2,FALSE),"")</f>
        <v/>
      </c>
      <c r="C56" s="4">
        <f>IFERROR(VLOOKUP($A56,'Race 1 - Smeaton Way'!$L:$N,3,FALSE),"")</f>
        <v>2</v>
      </c>
      <c r="D56" s="4">
        <f>IFERROR(VLOOKUP($A56,'Race 2 - Pinjarra'!$L:$N,3,FALSE),"")</f>
        <v>1</v>
      </c>
      <c r="E56" s="4">
        <f>IFERROR(VLOOKUP($A56,'Race 3 - Smeaton'!$L:$N,3,FALSE),"")</f>
        <v>2</v>
      </c>
      <c r="F56" s="4" t="str">
        <f>IFERROR(VLOOKUP($A56,'Race 4 - Alumina'!$L:$N,3,FALSE),"")</f>
        <v/>
      </c>
      <c r="G56" s="4" t="str">
        <f>IFERROR(VLOOKUP($A56,'Race  5 - Motorplex'!$L:$N,3,FALSE),"")</f>
        <v/>
      </c>
      <c r="H56" s="4" t="str">
        <f>IFERROR(VLOOKUP($A56,'Race 6 - Pinjarra'!$L:$N,3,FALSE),"")</f>
        <v/>
      </c>
      <c r="I56" s="4" t="str">
        <f>IFERROR(VLOOKUP($A56,'Race 7 - Alumina(RIng)'!$L:$N,3,FALSE),"")</f>
        <v/>
      </c>
      <c r="J56" s="4" t="str">
        <f>IFERROR(VLOOKUP($A56,'Race 8 - Club Champs'!$L:$N,3,FALSE),"")</f>
        <v/>
      </c>
      <c r="K56" s="4">
        <f>SUM(C56:J56)</f>
        <v>5</v>
      </c>
    </row>
    <row r="57" spans="1:11" x14ac:dyDescent="0.25">
      <c r="A57" s="3" t="s">
        <v>148</v>
      </c>
      <c r="B57" s="3" t="str">
        <f>IFERROR(VLOOKUP(A57,'Race 8 - Club Champs'!C:D,2,FALSE),"")</f>
        <v/>
      </c>
      <c r="C57" s="4">
        <f>IFERROR(VLOOKUP($A57,'Race 1 - Smeaton Way'!$L:$N,3,FALSE),"")</f>
        <v>2</v>
      </c>
      <c r="D57" s="4" t="str">
        <f>IFERROR(VLOOKUP($A57,'Race 2 - Pinjarra'!$L:$N,3,FALSE),"")</f>
        <v/>
      </c>
      <c r="E57" s="4">
        <f>IFERROR(VLOOKUP($A57,'Race 3 - Smeaton'!$L:$N,3,FALSE),"")</f>
        <v>2</v>
      </c>
      <c r="F57" s="4">
        <f>IFERROR(VLOOKUP($A57,'Race 4 - Alumina'!$L:$N,3,FALSE),"")</f>
        <v>1</v>
      </c>
      <c r="G57" s="4" t="str">
        <f>IFERROR(VLOOKUP($A57,'Race  5 - Motorplex'!$L:$N,3,FALSE),"")</f>
        <v/>
      </c>
      <c r="H57" s="4" t="str">
        <f>IFERROR(VLOOKUP($A57,'Race 6 - Pinjarra'!$L:$N,3,FALSE),"")</f>
        <v/>
      </c>
      <c r="I57" s="4">
        <f>IFERROR(VLOOKUP($A57,'Race 7 - Alumina(RIng)'!$L:$N,3,FALSE),"")</f>
        <v>0</v>
      </c>
      <c r="J57" s="4" t="str">
        <f>IFERROR(VLOOKUP($A57,'Race 8 - Club Champs'!$L:$N,3,FALSE),"")</f>
        <v/>
      </c>
      <c r="K57" s="4">
        <f>SUM(C57:J57)</f>
        <v>5</v>
      </c>
    </row>
    <row r="58" spans="1:11" x14ac:dyDescent="0.25">
      <c r="A58" s="3" t="s">
        <v>171</v>
      </c>
      <c r="B58" s="3" t="str">
        <f>IFERROR(VLOOKUP(A58,'Race 8 - Club Champs'!C:D,2,FALSE),"")</f>
        <v/>
      </c>
      <c r="C58" s="4" t="str">
        <f>IFERROR(VLOOKUP($A58,'Race 1 - Smeaton Way'!$L:$N,3,FALSE),"")</f>
        <v/>
      </c>
      <c r="D58" s="4" t="str">
        <f>IFERROR(VLOOKUP($A58,'Race 2 - Pinjarra'!$L:$N,3,FALSE),"")</f>
        <v/>
      </c>
      <c r="E58" s="4">
        <f>IFERROR(VLOOKUP($A58,'Race 3 - Smeaton'!$L:$N,3,FALSE),"")</f>
        <v>3</v>
      </c>
      <c r="F58" s="4">
        <f>IFERROR(VLOOKUP($A58,'Race 4 - Alumina'!$L:$N,3,FALSE),"")</f>
        <v>2</v>
      </c>
      <c r="G58" s="4" t="str">
        <f>IFERROR(VLOOKUP($A58,'Race  5 - Motorplex'!$L:$N,3,FALSE),"")</f>
        <v/>
      </c>
      <c r="H58" s="4" t="str">
        <f>IFERROR(VLOOKUP($A58,'Race 6 - Pinjarra'!$L:$N,3,FALSE),"")</f>
        <v/>
      </c>
      <c r="I58" s="4" t="str">
        <f>IFERROR(VLOOKUP($A58,'Race 7 - Alumina(RIng)'!$L:$N,3,FALSE),"")</f>
        <v/>
      </c>
      <c r="J58" s="4" t="str">
        <f>IFERROR(VLOOKUP($A58,'Race 8 - Club Champs'!$L:$N,3,FALSE),"")</f>
        <v/>
      </c>
      <c r="K58" s="4">
        <f>SUM(C58:J58)</f>
        <v>5</v>
      </c>
    </row>
    <row r="59" spans="1:11" x14ac:dyDescent="0.25">
      <c r="A59" s="3" t="s">
        <v>155</v>
      </c>
      <c r="B59" s="3" t="str">
        <f>IFERROR(VLOOKUP(A59,'Race 8 - Club Champs'!C:D,2,FALSE),"")</f>
        <v/>
      </c>
      <c r="C59" s="4" t="str">
        <f>IFERROR(VLOOKUP($A59,'Race 1 - Smeaton Way'!$L:$N,3,FALSE),"")</f>
        <v/>
      </c>
      <c r="D59" s="4" t="str">
        <f>IFERROR(VLOOKUP($A59,'Race 2 - Pinjarra'!$L:$N,3,FALSE),"")</f>
        <v/>
      </c>
      <c r="E59" s="4" t="str">
        <f>IFERROR(VLOOKUP($A59,'Race 3 - Smeaton'!$L:$N,3,FALSE),"")</f>
        <v/>
      </c>
      <c r="F59" s="4">
        <f>IFERROR(VLOOKUP($A59,'Race 4 - Alumina'!$L:$N,3,FALSE),"")</f>
        <v>5</v>
      </c>
      <c r="G59" s="4" t="str">
        <f>IFERROR(VLOOKUP($A59,'Race  5 - Motorplex'!$L:$N,3,FALSE),"")</f>
        <v/>
      </c>
      <c r="H59" s="4" t="str">
        <f>IFERROR(VLOOKUP($A59,'Race 6 - Pinjarra'!$L:$N,3,FALSE),"")</f>
        <v/>
      </c>
      <c r="I59" s="4" t="str">
        <f>IFERROR(VLOOKUP($A59,'Race 7 - Alumina(RIng)'!$L:$N,3,FALSE),"")</f>
        <v/>
      </c>
      <c r="J59" s="4" t="str">
        <f>IFERROR(VLOOKUP($A59,'Race 8 - Club Champs'!$L:$N,3,FALSE),"")</f>
        <v/>
      </c>
      <c r="K59" s="4">
        <f>SUM(C59:J59)</f>
        <v>5</v>
      </c>
    </row>
    <row r="60" spans="1:11" x14ac:dyDescent="0.25">
      <c r="A60" s="3" t="s">
        <v>151</v>
      </c>
      <c r="B60" s="3" t="str">
        <f>IFERROR(VLOOKUP(A60,'Race 8 - Club Champs'!C:D,2,FALSE),"")</f>
        <v/>
      </c>
      <c r="C60" s="4" t="str">
        <f>IFERROR(VLOOKUP($A60,'Race 1 - Smeaton Way'!$L:$N,3,FALSE),"")</f>
        <v/>
      </c>
      <c r="D60" s="4">
        <f>IFERROR(VLOOKUP($A60,'Race 2 - Pinjarra'!$L:$N,3,FALSE),"")</f>
        <v>2</v>
      </c>
      <c r="E60" s="4" t="str">
        <f>IFERROR(VLOOKUP($A60,'Race 3 - Smeaton'!$L:$N,3,FALSE),"")</f>
        <v/>
      </c>
      <c r="F60" s="4" t="str">
        <f>IFERROR(VLOOKUP($A60,'Race 4 - Alumina'!$L:$N,3,FALSE),"")</f>
        <v/>
      </c>
      <c r="G60" s="4" t="str">
        <f>IFERROR(VLOOKUP($A60,'Race  5 - Motorplex'!$L:$N,3,FALSE),"")</f>
        <v/>
      </c>
      <c r="H60" s="4">
        <f>IFERROR(VLOOKUP($A60,'Race 6 - Pinjarra'!$L:$N,3,FALSE),"")</f>
        <v>3</v>
      </c>
      <c r="I60" s="4" t="str">
        <f>IFERROR(VLOOKUP($A60,'Race 7 - Alumina(RIng)'!$L:$N,3,FALSE),"")</f>
        <v/>
      </c>
      <c r="J60" s="4" t="str">
        <f>IFERROR(VLOOKUP($A60,'Race 8 - Club Champs'!$L:$N,3,FALSE),"")</f>
        <v/>
      </c>
      <c r="K60" s="4">
        <f>SUM(C60:J60)</f>
        <v>5</v>
      </c>
    </row>
    <row r="61" spans="1:11" x14ac:dyDescent="0.25">
      <c r="A61" s="3" t="s">
        <v>204</v>
      </c>
      <c r="B61" s="3" t="str">
        <f>IFERROR(VLOOKUP(A61,'Race 8 - Club Champs'!C:D,2,FALSE),"")</f>
        <v/>
      </c>
      <c r="C61" s="4">
        <f>IFERROR(VLOOKUP($A61,'Race 1 - Smeaton Way'!$L:$N,3,FALSE),"")</f>
        <v>2</v>
      </c>
      <c r="D61" s="4">
        <f>IFERROR(VLOOKUP($A61,'Race 2 - Pinjarra'!$L:$N,3,FALSE),"")</f>
        <v>2</v>
      </c>
      <c r="E61" s="4" t="str">
        <f>IFERROR(VLOOKUP($A61,'Race 3 - Smeaton'!$L:$N,3,FALSE),"")</f>
        <v/>
      </c>
      <c r="F61" s="4" t="str">
        <f>IFERROR(VLOOKUP($A61,'Race 4 - Alumina'!$L:$N,3,FALSE),"")</f>
        <v/>
      </c>
      <c r="G61" s="4" t="str">
        <f>IFERROR(VLOOKUP($A61,'Race  5 - Motorplex'!$L:$N,3,FALSE),"")</f>
        <v/>
      </c>
      <c r="H61" s="4" t="str">
        <f>IFERROR(VLOOKUP($A61,'Race 6 - Pinjarra'!$L:$N,3,FALSE),"")</f>
        <v/>
      </c>
      <c r="I61" s="4" t="str">
        <f>IFERROR(VLOOKUP($A61,'Race 7 - Alumina(RIng)'!$L:$N,3,FALSE),"")</f>
        <v/>
      </c>
      <c r="J61" s="4" t="str">
        <f>IFERROR(VLOOKUP($A61,'Race 8 - Club Champs'!$L:$N,3,FALSE),"")</f>
        <v/>
      </c>
      <c r="K61" s="4">
        <f>SUM(C61:J61)</f>
        <v>4</v>
      </c>
    </row>
    <row r="62" spans="1:11" x14ac:dyDescent="0.25">
      <c r="A62" s="3" t="s">
        <v>256</v>
      </c>
      <c r="B62" s="3" t="str">
        <f>IFERROR(VLOOKUP(A62,'Race 8 - Club Champs'!C:D,2,FALSE),"")</f>
        <v/>
      </c>
      <c r="C62" s="4">
        <f>IFERROR(VLOOKUP($A62,'Race 1 - Smeaton Way'!$L:$N,3,FALSE),"")</f>
        <v>2</v>
      </c>
      <c r="D62" s="4">
        <f>IFERROR(VLOOKUP($A62,'Race 2 - Pinjarra'!$L:$N,3,FALSE),"")</f>
        <v>2</v>
      </c>
      <c r="E62" s="4" t="str">
        <f>IFERROR(VLOOKUP($A62,'Race 3 - Smeaton'!$L:$N,3,FALSE),"")</f>
        <v/>
      </c>
      <c r="F62" s="4" t="str">
        <f>IFERROR(VLOOKUP($A62,'Race 4 - Alumina'!$L:$N,3,FALSE),"")</f>
        <v/>
      </c>
      <c r="G62" s="4" t="str">
        <f>IFERROR(VLOOKUP($A62,'Race  5 - Motorplex'!$L:$N,3,FALSE),"")</f>
        <v/>
      </c>
      <c r="H62" s="4" t="str">
        <f>IFERROR(VLOOKUP($A62,'Race 6 - Pinjarra'!$L:$N,3,FALSE),"")</f>
        <v/>
      </c>
      <c r="I62" s="4" t="str">
        <f>IFERROR(VLOOKUP($A62,'Race 7 - Alumina(RIng)'!$L:$N,3,FALSE),"")</f>
        <v/>
      </c>
      <c r="J62" s="4" t="str">
        <f>IFERROR(VLOOKUP($A62,'Race 8 - Club Champs'!$L:$N,3,FALSE),"")</f>
        <v/>
      </c>
      <c r="K62" s="4">
        <f>SUM(C62:J62)</f>
        <v>4</v>
      </c>
    </row>
    <row r="63" spans="1:11" x14ac:dyDescent="0.25">
      <c r="A63" s="3" t="s">
        <v>185</v>
      </c>
      <c r="B63" s="3" t="str">
        <f>IFERROR(VLOOKUP(A63,'Race 8 - Club Champs'!C:D,2,FALSE),"")</f>
        <v/>
      </c>
      <c r="C63" s="4" t="str">
        <f>IFERROR(VLOOKUP($A63,'Race 1 - Smeaton Way'!$L:$N,3,FALSE),"")</f>
        <v/>
      </c>
      <c r="D63" s="4" t="str">
        <f>IFERROR(VLOOKUP($A63,'Race 2 - Pinjarra'!$L:$N,3,FALSE),"")</f>
        <v/>
      </c>
      <c r="E63" s="4">
        <f>IFERROR(VLOOKUP($A63,'Race 3 - Smeaton'!$L:$N,3,FALSE),"")</f>
        <v>2</v>
      </c>
      <c r="F63" s="4" t="str">
        <f>IFERROR(VLOOKUP($A63,'Race 4 - Alumina'!$L:$N,3,FALSE),"")</f>
        <v/>
      </c>
      <c r="G63" s="4">
        <f>IFERROR(VLOOKUP($A63,'Race  5 - Motorplex'!$L:$N,3,FALSE),"")</f>
        <v>2</v>
      </c>
      <c r="H63" s="4" t="str">
        <f>IFERROR(VLOOKUP($A63,'Race 6 - Pinjarra'!$L:$N,3,FALSE),"")</f>
        <v/>
      </c>
      <c r="I63" s="4" t="str">
        <f>IFERROR(VLOOKUP($A63,'Race 7 - Alumina(RIng)'!$L:$N,3,FALSE),"")</f>
        <v/>
      </c>
      <c r="J63" s="4" t="str">
        <f>IFERROR(VLOOKUP($A63,'Race 8 - Club Champs'!$L:$N,3,FALSE),"")</f>
        <v/>
      </c>
      <c r="K63" s="4">
        <f>SUM(C63:J63)</f>
        <v>4</v>
      </c>
    </row>
    <row r="64" spans="1:11" x14ac:dyDescent="0.25">
      <c r="A64" s="3" t="s">
        <v>225</v>
      </c>
      <c r="B64" s="3" t="str">
        <f>IFERROR(VLOOKUP(A64,'Race 8 - Club Champs'!C:D,2,FALSE),"")</f>
        <v>C Grade</v>
      </c>
      <c r="C64" s="4" t="str">
        <f>IFERROR(VLOOKUP($A64,'Race 1 - Smeaton Way'!$L:$N,3,FALSE),"")</f>
        <v/>
      </c>
      <c r="D64" s="4" t="str">
        <f>IFERROR(VLOOKUP($A64,'Race 2 - Pinjarra'!$L:$N,3,FALSE),"")</f>
        <v/>
      </c>
      <c r="E64" s="4" t="str">
        <f>IFERROR(VLOOKUP($A64,'Race 3 - Smeaton'!$L:$N,3,FALSE),"")</f>
        <v/>
      </c>
      <c r="F64" s="4" t="str">
        <f>IFERROR(VLOOKUP($A64,'Race 4 - Alumina'!$L:$N,3,FALSE),"")</f>
        <v/>
      </c>
      <c r="G64" s="4" t="str">
        <f>IFERROR(VLOOKUP($A64,'Race  5 - Motorplex'!$L:$N,3,FALSE),"")</f>
        <v/>
      </c>
      <c r="H64" s="4">
        <f>IFERROR(VLOOKUP($A64,'Race 6 - Pinjarra'!$L:$N,3,FALSE),"")</f>
        <v>2</v>
      </c>
      <c r="I64" s="4" t="str">
        <f>IFERROR(VLOOKUP($A64,'Race 7 - Alumina(RIng)'!$L:$N,3,FALSE),"")</f>
        <v/>
      </c>
      <c r="J64" s="4">
        <f>IFERROR(VLOOKUP($A64,'Race 8 - Club Champs'!$L:$N,3,FALSE),"")</f>
        <v>2</v>
      </c>
      <c r="K64" s="4">
        <f>SUM(C64:J64)</f>
        <v>4</v>
      </c>
    </row>
    <row r="65" spans="1:11" x14ac:dyDescent="0.25">
      <c r="A65" s="3" t="s">
        <v>124</v>
      </c>
      <c r="B65" s="3" t="str">
        <f>IFERROR(VLOOKUP(A65,'Race 8 - Club Champs'!C:D,2,FALSE),"")</f>
        <v/>
      </c>
      <c r="C65" s="4" t="str">
        <f>IFERROR(VLOOKUP($A65,'Race 1 - Smeaton Way'!$L:$N,3,FALSE),"")</f>
        <v/>
      </c>
      <c r="D65" s="4">
        <f>IFERROR(VLOOKUP($A65,'Race 2 - Pinjarra'!$L:$N,3,FALSE),"")</f>
        <v>0</v>
      </c>
      <c r="E65" s="4" t="str">
        <f>IFERROR(VLOOKUP($A65,'Race 3 - Smeaton'!$L:$N,3,FALSE),"")</f>
        <v/>
      </c>
      <c r="F65" s="4">
        <f>IFERROR(VLOOKUP($A65,'Race 4 - Alumina'!$L:$N,3,FALSE),"")</f>
        <v>3</v>
      </c>
      <c r="G65" s="4" t="str">
        <f>IFERROR(VLOOKUP($A65,'Race  5 - Motorplex'!$L:$N,3,FALSE),"")</f>
        <v/>
      </c>
      <c r="H65" s="4" t="str">
        <f>IFERROR(VLOOKUP($A65,'Race 6 - Pinjarra'!$L:$N,3,FALSE),"")</f>
        <v/>
      </c>
      <c r="I65" s="4">
        <f>IFERROR(VLOOKUP($A65,'Race 7 - Alumina(RIng)'!$L:$N,3,FALSE),"")</f>
        <v>0</v>
      </c>
      <c r="J65" s="4" t="str">
        <f>IFERROR(VLOOKUP($A65,'Race 8 - Club Champs'!$L:$N,3,FALSE),"")</f>
        <v/>
      </c>
      <c r="K65" s="4">
        <f>SUM(C65:J65)</f>
        <v>3</v>
      </c>
    </row>
    <row r="66" spans="1:11" x14ac:dyDescent="0.25">
      <c r="A66" s="3" t="s">
        <v>234</v>
      </c>
      <c r="B66" s="3" t="str">
        <f>IFERROR(VLOOKUP(A66,'Race 8 - Club Champs'!C:D,2,FALSE),"")</f>
        <v/>
      </c>
      <c r="C66" s="4" t="str">
        <f>IFERROR(VLOOKUP($A66,'Race 1 - Smeaton Way'!$L:$N,3,FALSE),"")</f>
        <v/>
      </c>
      <c r="D66" s="4" t="str">
        <f>IFERROR(VLOOKUP($A66,'Race 2 - Pinjarra'!$L:$N,3,FALSE),"")</f>
        <v/>
      </c>
      <c r="E66" s="4">
        <f>IFERROR(VLOOKUP($A66,'Race 3 - Smeaton'!$L:$N,3,FALSE),"")</f>
        <v>3</v>
      </c>
      <c r="F66" s="4" t="str">
        <f>IFERROR(VLOOKUP($A66,'Race 4 - Alumina'!$L:$N,3,FALSE),"")</f>
        <v/>
      </c>
      <c r="G66" s="4" t="str">
        <f>IFERROR(VLOOKUP($A66,'Race  5 - Motorplex'!$L:$N,3,FALSE),"")</f>
        <v/>
      </c>
      <c r="H66" s="4" t="str">
        <f>IFERROR(VLOOKUP($A66,'Race 6 - Pinjarra'!$L:$N,3,FALSE),"")</f>
        <v/>
      </c>
      <c r="I66" s="4">
        <f>IFERROR(VLOOKUP($A66,'Race 7 - Alumina(RIng)'!$L:$N,3,FALSE),"")</f>
        <v>0</v>
      </c>
      <c r="J66" s="4" t="str">
        <f>IFERROR(VLOOKUP($A66,'Race 8 - Club Champs'!$L:$N,3,FALSE),"")</f>
        <v/>
      </c>
      <c r="K66" s="4">
        <f>SUM(C66:J66)</f>
        <v>3</v>
      </c>
    </row>
    <row r="67" spans="1:11" x14ac:dyDescent="0.25">
      <c r="A67" s="3" t="s">
        <v>233</v>
      </c>
      <c r="B67" s="3" t="str">
        <f>IFERROR(VLOOKUP(A67,'Race 8 - Club Champs'!C:D,2,FALSE),"")</f>
        <v/>
      </c>
      <c r="C67" s="4" t="str">
        <f>IFERROR(VLOOKUP($A67,'Race 1 - Smeaton Way'!$L:$N,3,FALSE),"")</f>
        <v/>
      </c>
      <c r="D67" s="4" t="str">
        <f>IFERROR(VLOOKUP($A67,'Race 2 - Pinjarra'!$L:$N,3,FALSE),"")</f>
        <v/>
      </c>
      <c r="E67" s="4">
        <f>IFERROR(VLOOKUP($A67,'Race 3 - Smeaton'!$L:$N,3,FALSE),"")</f>
        <v>3</v>
      </c>
      <c r="F67" s="4" t="str">
        <f>IFERROR(VLOOKUP($A67,'Race 4 - Alumina'!$L:$N,3,FALSE),"")</f>
        <v/>
      </c>
      <c r="G67" s="4" t="str">
        <f>IFERROR(VLOOKUP($A67,'Race  5 - Motorplex'!$L:$N,3,FALSE),"")</f>
        <v/>
      </c>
      <c r="H67" s="4" t="str">
        <f>IFERROR(VLOOKUP($A67,'Race 6 - Pinjarra'!$L:$N,3,FALSE),"")</f>
        <v/>
      </c>
      <c r="I67" s="4" t="str">
        <f>IFERROR(VLOOKUP($A67,'Race 7 - Alumina(RIng)'!$L:$N,3,FALSE),"")</f>
        <v/>
      </c>
      <c r="J67" s="4" t="str">
        <f>IFERROR(VLOOKUP($A67,'Race 8 - Club Champs'!$L:$N,3,FALSE),"")</f>
        <v/>
      </c>
      <c r="K67" s="4">
        <f>SUM(C67:J67)</f>
        <v>3</v>
      </c>
    </row>
    <row r="68" spans="1:11" x14ac:dyDescent="0.25">
      <c r="A68" s="3" t="s">
        <v>250</v>
      </c>
      <c r="B68" s="3" t="str">
        <f>IFERROR(VLOOKUP(A68,'Race 8 - Club Champs'!C:D,2,FALSE),"")</f>
        <v>E Grade</v>
      </c>
      <c r="C68" s="4" t="str">
        <f>IFERROR(VLOOKUP($A68,'Race 1 - Smeaton Way'!$L:$N,3,FALSE),"")</f>
        <v/>
      </c>
      <c r="D68" s="4">
        <f>IFERROR(VLOOKUP($A68,'Race 2 - Pinjarra'!$L:$N,3,FALSE),"")</f>
        <v>2</v>
      </c>
      <c r="E68" s="4" t="str">
        <f>IFERROR(VLOOKUP($A68,'Race 3 - Smeaton'!$L:$N,3,FALSE),"")</f>
        <v/>
      </c>
      <c r="F68" s="4" t="str">
        <f>IFERROR(VLOOKUP($A68,'Race 4 - Alumina'!$L:$N,3,FALSE),"")</f>
        <v/>
      </c>
      <c r="G68" s="4" t="str">
        <f>IFERROR(VLOOKUP($A68,'Race  5 - Motorplex'!$L:$N,3,FALSE),"")</f>
        <v/>
      </c>
      <c r="H68" s="4" t="str">
        <f>IFERROR(VLOOKUP($A68,'Race 6 - Pinjarra'!$L:$N,3,FALSE),"")</f>
        <v/>
      </c>
      <c r="I68" s="4" t="str">
        <f>IFERROR(VLOOKUP($A68,'Race 7 - Alumina(RIng)'!$L:$N,3,FALSE),"")</f>
        <v/>
      </c>
      <c r="J68" s="4">
        <f>IFERROR(VLOOKUP($A68,'Race 8 - Club Champs'!$L:$N,3,FALSE),"")</f>
        <v>1</v>
      </c>
      <c r="K68" s="4">
        <f>SUM(C68:J68)</f>
        <v>3</v>
      </c>
    </row>
    <row r="69" spans="1:11" x14ac:dyDescent="0.25">
      <c r="A69" s="3" t="s">
        <v>157</v>
      </c>
      <c r="B69" s="3" t="str">
        <f>IFERROR(VLOOKUP(A69,'Race 8 - Club Champs'!C:D,2,FALSE),"")</f>
        <v/>
      </c>
      <c r="C69" s="4" t="str">
        <f>IFERROR(VLOOKUP($A69,'Race 1 - Smeaton Way'!$L:$N,3,FALSE),"")</f>
        <v/>
      </c>
      <c r="D69" s="4">
        <f>IFERROR(VLOOKUP($A69,'Race 2 - Pinjarra'!$L:$N,3,FALSE),"")</f>
        <v>2</v>
      </c>
      <c r="E69" s="4" t="str">
        <f>IFERROR(VLOOKUP($A69,'Race 3 - Smeaton'!$L:$N,3,FALSE),"")</f>
        <v/>
      </c>
      <c r="F69" s="4" t="str">
        <f>IFERROR(VLOOKUP($A69,'Race 4 - Alumina'!$L:$N,3,FALSE),"")</f>
        <v/>
      </c>
      <c r="G69" s="4" t="str">
        <f>IFERROR(VLOOKUP($A69,'Race  5 - Motorplex'!$L:$N,3,FALSE),"")</f>
        <v/>
      </c>
      <c r="H69" s="4" t="str">
        <f>IFERROR(VLOOKUP($A69,'Race 6 - Pinjarra'!$L:$N,3,FALSE),"")</f>
        <v/>
      </c>
      <c r="I69" s="4" t="str">
        <f>IFERROR(VLOOKUP($A69,'Race 7 - Alumina(RIng)'!$L:$N,3,FALSE),"")</f>
        <v/>
      </c>
      <c r="J69" s="4" t="str">
        <f>IFERROR(VLOOKUP($A69,'Race 8 - Club Champs'!$L:$N,3,FALSE),"")</f>
        <v/>
      </c>
      <c r="K69" s="4">
        <f>SUM(C69:J69)</f>
        <v>2</v>
      </c>
    </row>
    <row r="70" spans="1:11" x14ac:dyDescent="0.25">
      <c r="A70" s="3" t="s">
        <v>254</v>
      </c>
      <c r="B70" s="3" t="str">
        <f>IFERROR(VLOOKUP(A70,'Race 8 - Club Champs'!C:D,2,FALSE),"")</f>
        <v/>
      </c>
      <c r="C70" s="4" t="str">
        <f>IFERROR(VLOOKUP($A70,'Race 1 - Smeaton Way'!$L:$N,3,FALSE),"")</f>
        <v/>
      </c>
      <c r="D70" s="4">
        <f>IFERROR(VLOOKUP($A70,'Race 2 - Pinjarra'!$L:$N,3,FALSE),"")</f>
        <v>2</v>
      </c>
      <c r="E70" s="4" t="str">
        <f>IFERROR(VLOOKUP($A70,'Race 3 - Smeaton'!$L:$N,3,FALSE),"")</f>
        <v/>
      </c>
      <c r="F70" s="4" t="str">
        <f>IFERROR(VLOOKUP($A70,'Race 4 - Alumina'!$L:$N,3,FALSE),"")</f>
        <v/>
      </c>
      <c r="G70" s="4" t="str">
        <f>IFERROR(VLOOKUP($A70,'Race  5 - Motorplex'!$L:$N,3,FALSE),"")</f>
        <v/>
      </c>
      <c r="H70" s="4" t="str">
        <f>IFERROR(VLOOKUP($A70,'Race 6 - Pinjarra'!$L:$N,3,FALSE),"")</f>
        <v/>
      </c>
      <c r="I70" s="4" t="str">
        <f>IFERROR(VLOOKUP($A70,'Race 7 - Alumina(RIng)'!$L:$N,3,FALSE),"")</f>
        <v/>
      </c>
      <c r="J70" s="4" t="str">
        <f>IFERROR(VLOOKUP($A70,'Race 8 - Club Champs'!$L:$N,3,FALSE),"")</f>
        <v/>
      </c>
      <c r="K70" s="4">
        <f>SUM(C70:J70)</f>
        <v>2</v>
      </c>
    </row>
    <row r="71" spans="1:11" x14ac:dyDescent="0.25">
      <c r="A71" s="3" t="s">
        <v>96</v>
      </c>
      <c r="B71" s="3" t="str">
        <f>IFERROR(VLOOKUP(A71,'Race 8 - Club Champs'!C:D,2,FALSE),"")</f>
        <v/>
      </c>
      <c r="C71" s="4" t="str">
        <f>IFERROR(VLOOKUP($A71,'Race 1 - Smeaton Way'!$L:$N,3,FALSE),"")</f>
        <v/>
      </c>
      <c r="D71" s="4" t="str">
        <f>IFERROR(VLOOKUP($A71,'Race 2 - Pinjarra'!$L:$N,3,FALSE),"")</f>
        <v/>
      </c>
      <c r="E71" s="4" t="str">
        <f>IFERROR(VLOOKUP($A71,'Race 3 - Smeaton'!$L:$N,3,FALSE),"")</f>
        <v/>
      </c>
      <c r="F71" s="4">
        <f>IFERROR(VLOOKUP($A71,'Race 4 - Alumina'!$L:$N,3,FALSE),"")</f>
        <v>2</v>
      </c>
      <c r="G71" s="4" t="str">
        <f>IFERROR(VLOOKUP($A71,'Race  5 - Motorplex'!$L:$N,3,FALSE),"")</f>
        <v/>
      </c>
      <c r="H71" s="4" t="str">
        <f>IFERROR(VLOOKUP($A71,'Race 6 - Pinjarra'!$L:$N,3,FALSE),"")</f>
        <v/>
      </c>
      <c r="I71" s="4" t="str">
        <f>IFERROR(VLOOKUP($A71,'Race 7 - Alumina(RIng)'!$L:$N,3,FALSE),"")</f>
        <v/>
      </c>
      <c r="J71" s="4" t="str">
        <f>IFERROR(VLOOKUP($A71,'Race 8 - Club Champs'!$L:$N,3,FALSE),"")</f>
        <v/>
      </c>
      <c r="K71" s="4">
        <f>SUM(C71:J71)</f>
        <v>2</v>
      </c>
    </row>
    <row r="72" spans="1:11" x14ac:dyDescent="0.25">
      <c r="A72" s="3" t="s">
        <v>93</v>
      </c>
      <c r="B72" s="3" t="str">
        <f>IFERROR(VLOOKUP(A72,'Race 8 - Club Champs'!C:D,2,FALSE),"")</f>
        <v/>
      </c>
      <c r="C72" s="4" t="str">
        <f>IFERROR(VLOOKUP($A72,'Race 1 - Smeaton Way'!$L:$N,3,FALSE),"")</f>
        <v/>
      </c>
      <c r="D72" s="4" t="str">
        <f>IFERROR(VLOOKUP($A72,'Race 2 - Pinjarra'!$L:$N,3,FALSE),"")</f>
        <v/>
      </c>
      <c r="E72" s="4" t="str">
        <f>IFERROR(VLOOKUP($A72,'Race 3 - Smeaton'!$L:$N,3,FALSE),"")</f>
        <v/>
      </c>
      <c r="F72" s="4">
        <f>IFERROR(VLOOKUP($A72,'Race 4 - Alumina'!$L:$N,3,FALSE),"")</f>
        <v>2</v>
      </c>
      <c r="G72" s="4" t="str">
        <f>IFERROR(VLOOKUP($A72,'Race  5 - Motorplex'!$L:$N,3,FALSE),"")</f>
        <v/>
      </c>
      <c r="H72" s="4" t="str">
        <f>IFERROR(VLOOKUP($A72,'Race 6 - Pinjarra'!$L:$N,3,FALSE),"")</f>
        <v/>
      </c>
      <c r="I72" s="4" t="str">
        <f>IFERROR(VLOOKUP($A72,'Race 7 - Alumina(RIng)'!$L:$N,3,FALSE),"")</f>
        <v/>
      </c>
      <c r="J72" s="4" t="str">
        <f>IFERROR(VLOOKUP($A72,'Race 8 - Club Champs'!$L:$N,3,FALSE),"")</f>
        <v/>
      </c>
      <c r="K72" s="4">
        <f>SUM(C72:J72)</f>
        <v>2</v>
      </c>
    </row>
    <row r="73" spans="1:11" x14ac:dyDescent="0.25">
      <c r="A73" s="3" t="s">
        <v>138</v>
      </c>
      <c r="B73" s="3" t="str">
        <f>IFERROR(VLOOKUP(A73,'Race 8 - Club Champs'!C:D,2,FALSE),"")</f>
        <v/>
      </c>
      <c r="C73" s="4" t="str">
        <f>IFERROR(VLOOKUP($A73,'Race 1 - Smeaton Way'!$L:$N,3,FALSE),"")</f>
        <v/>
      </c>
      <c r="D73" s="4" t="str">
        <f>IFERROR(VLOOKUP($A73,'Race 2 - Pinjarra'!$L:$N,3,FALSE),"")</f>
        <v/>
      </c>
      <c r="E73" s="4" t="str">
        <f>IFERROR(VLOOKUP($A73,'Race 3 - Smeaton'!$L:$N,3,FALSE),"")</f>
        <v/>
      </c>
      <c r="F73" s="4">
        <f>IFERROR(VLOOKUP($A73,'Race 4 - Alumina'!$L:$N,3,FALSE),"")</f>
        <v>2</v>
      </c>
      <c r="G73" s="4" t="str">
        <f>IFERROR(VLOOKUP($A73,'Race  5 - Motorplex'!$L:$N,3,FALSE),"")</f>
        <v/>
      </c>
      <c r="H73" s="4" t="str">
        <f>IFERROR(VLOOKUP($A73,'Race 6 - Pinjarra'!$L:$N,3,FALSE),"")</f>
        <v/>
      </c>
      <c r="I73" s="4" t="str">
        <f>IFERROR(VLOOKUP($A73,'Race 7 - Alumina(RIng)'!$L:$N,3,FALSE),"")</f>
        <v/>
      </c>
      <c r="J73" s="4" t="str">
        <f>IFERROR(VLOOKUP($A73,'Race 8 - Club Champs'!$L:$N,3,FALSE),"")</f>
        <v/>
      </c>
      <c r="K73" s="4">
        <f>SUM(C73:J73)</f>
        <v>2</v>
      </c>
    </row>
    <row r="74" spans="1:11" x14ac:dyDescent="0.25">
      <c r="A74" s="3" t="s">
        <v>176</v>
      </c>
      <c r="B74" s="3" t="str">
        <f>IFERROR(VLOOKUP(A74,'Race 8 - Club Champs'!C:D,2,FALSE),"")</f>
        <v>B Grade</v>
      </c>
      <c r="C74" s="4" t="str">
        <f>IFERROR(VLOOKUP($A74,'Race 1 - Smeaton Way'!$L:$N,3,FALSE),"")</f>
        <v/>
      </c>
      <c r="D74" s="4" t="str">
        <f>IFERROR(VLOOKUP($A74,'Race 2 - Pinjarra'!$L:$N,3,FALSE),"")</f>
        <v/>
      </c>
      <c r="E74" s="4" t="str">
        <f>IFERROR(VLOOKUP($A74,'Race 3 - Smeaton'!$L:$N,3,FALSE),"")</f>
        <v/>
      </c>
      <c r="F74" s="4" t="str">
        <f>IFERROR(VLOOKUP($A74,'Race 4 - Alumina'!$L:$N,3,FALSE),"")</f>
        <v/>
      </c>
      <c r="G74" s="4" t="str">
        <f>IFERROR(VLOOKUP($A74,'Race  5 - Motorplex'!$L:$N,3,FALSE),"")</f>
        <v/>
      </c>
      <c r="H74" s="4" t="str">
        <f>IFERROR(VLOOKUP($A74,'Race 6 - Pinjarra'!$L:$N,3,FALSE),"")</f>
        <v/>
      </c>
      <c r="I74" s="4" t="str">
        <f>IFERROR(VLOOKUP($A74,'Race 7 - Alumina(RIng)'!$L:$N,3,FALSE),"")</f>
        <v/>
      </c>
      <c r="J74" s="4">
        <f>IFERROR(VLOOKUP($A74,'Race 8 - Club Champs'!$L:$N,3,FALSE),"")</f>
        <v>2</v>
      </c>
      <c r="K74" s="4">
        <f>SUM(C74:J74)</f>
        <v>2</v>
      </c>
    </row>
    <row r="75" spans="1:11" x14ac:dyDescent="0.25">
      <c r="A75" s="3" t="s">
        <v>244</v>
      </c>
      <c r="B75" s="3" t="str">
        <f>IFERROR(VLOOKUP(A75,'Race 8 - Club Champs'!C:D,2,FALSE),"")</f>
        <v>E Grade</v>
      </c>
      <c r="C75" s="4" t="str">
        <f>IFERROR(VLOOKUP($A75,'Race 1 - Smeaton Way'!$L:$N,3,FALSE),"")</f>
        <v/>
      </c>
      <c r="D75" s="4" t="str">
        <f>IFERROR(VLOOKUP($A75,'Race 2 - Pinjarra'!$L:$N,3,FALSE),"")</f>
        <v/>
      </c>
      <c r="E75" s="4" t="str">
        <f>IFERROR(VLOOKUP($A75,'Race 3 - Smeaton'!$L:$N,3,FALSE),"")</f>
        <v/>
      </c>
      <c r="F75" s="4" t="str">
        <f>IFERROR(VLOOKUP($A75,'Race 4 - Alumina'!$L:$N,3,FALSE),"")</f>
        <v/>
      </c>
      <c r="G75" s="4" t="str">
        <f>IFERROR(VLOOKUP($A75,'Race  5 - Motorplex'!$L:$N,3,FALSE),"")</f>
        <v/>
      </c>
      <c r="H75" s="4" t="str">
        <f>IFERROR(VLOOKUP($A75,'Race 6 - Pinjarra'!$L:$N,3,FALSE),"")</f>
        <v/>
      </c>
      <c r="I75" s="4" t="str">
        <f>IFERROR(VLOOKUP($A75,'Race 7 - Alumina(RIng)'!$L:$N,3,FALSE),"")</f>
        <v/>
      </c>
      <c r="J75" s="4">
        <f>IFERROR(VLOOKUP($A75,'Race 8 - Club Champs'!$L:$N,3,FALSE),"")</f>
        <v>2</v>
      </c>
      <c r="K75" s="4">
        <f>SUM(C75:J75)</f>
        <v>2</v>
      </c>
    </row>
    <row r="76" spans="1:11" x14ac:dyDescent="0.25">
      <c r="A76" s="3" t="s">
        <v>163</v>
      </c>
      <c r="B76" s="3" t="str">
        <f>IFERROR(VLOOKUP(A76,'Race 8 - Club Champs'!C:D,2,FALSE),"")</f>
        <v/>
      </c>
      <c r="C76" s="4" t="str">
        <f>IFERROR(VLOOKUP($A76,'Race 1 - Smeaton Way'!$L:$N,3,FALSE),"")</f>
        <v/>
      </c>
      <c r="D76" s="4">
        <f>IFERROR(VLOOKUP($A76,'Race 2 - Pinjarra'!$L:$N,3,FALSE),"")</f>
        <v>1</v>
      </c>
      <c r="E76" s="4" t="str">
        <f>IFERROR(VLOOKUP($A76,'Race 3 - Smeaton'!$L:$N,3,FALSE),"")</f>
        <v/>
      </c>
      <c r="F76" s="4" t="str">
        <f>IFERROR(VLOOKUP($A76,'Race 4 - Alumina'!$L:$N,3,FALSE),"")</f>
        <v/>
      </c>
      <c r="G76" s="4" t="str">
        <f>IFERROR(VLOOKUP($A76,'Race  5 - Motorplex'!$L:$N,3,FALSE),"")</f>
        <v/>
      </c>
      <c r="H76" s="4" t="str">
        <f>IFERROR(VLOOKUP($A76,'Race 6 - Pinjarra'!$L:$N,3,FALSE),"")</f>
        <v/>
      </c>
      <c r="I76" s="4" t="str">
        <f>IFERROR(VLOOKUP($A76,'Race 7 - Alumina(RIng)'!$L:$N,3,FALSE),"")</f>
        <v/>
      </c>
      <c r="J76" s="4" t="str">
        <f>IFERROR(VLOOKUP($A76,'Race 8 - Club Champs'!$L:$N,3,FALSE),"")</f>
        <v/>
      </c>
      <c r="K76" s="4">
        <f>SUM(C76:J76)</f>
        <v>1</v>
      </c>
    </row>
    <row r="77" spans="1:11" x14ac:dyDescent="0.25">
      <c r="A77" s="3" t="s">
        <v>152</v>
      </c>
      <c r="B77" s="3" t="str">
        <f>IFERROR(VLOOKUP(A77,'Race 8 - Club Champs'!C:D,2,FALSE),"")</f>
        <v/>
      </c>
      <c r="C77" s="4" t="str">
        <f>IFERROR(VLOOKUP($A77,'Race 1 - Smeaton Way'!$L:$N,3,FALSE),"")</f>
        <v/>
      </c>
      <c r="D77" s="4" t="str">
        <f>IFERROR(VLOOKUP($A77,'Race 2 - Pinjarra'!$L:$N,3,FALSE),"")</f>
        <v/>
      </c>
      <c r="E77" s="4" t="str">
        <f>IFERROR(VLOOKUP($A77,'Race 3 - Smeaton'!$L:$N,3,FALSE),"")</f>
        <v/>
      </c>
      <c r="F77" s="4" t="str">
        <f>IFERROR(VLOOKUP($A77,'Race 4 - Alumina'!$L:$N,3,FALSE),"")</f>
        <v/>
      </c>
      <c r="G77" s="4" t="str">
        <f>IFERROR(VLOOKUP($A77,'Race  5 - Motorplex'!$L:$N,3,FALSE),"")</f>
        <v/>
      </c>
      <c r="H77" s="4" t="str">
        <f>IFERROR(VLOOKUP($A77,'Race 6 - Pinjarra'!$L:$N,3,FALSE),"")</f>
        <v/>
      </c>
      <c r="I77" s="4">
        <f>IFERROR(VLOOKUP($A77,'Race 7 - Alumina(RIng)'!$L:$N,3,FALSE),"")</f>
        <v>0</v>
      </c>
      <c r="J77" s="4" t="str">
        <f>IFERROR(VLOOKUP($A77,'Race 8 - Club Champs'!$L:$N,3,FALSE),"")</f>
        <v/>
      </c>
      <c r="K77" s="4">
        <f>SUM(C77:J77)</f>
        <v>0</v>
      </c>
    </row>
    <row r="78" spans="1:11" x14ac:dyDescent="0.25">
      <c r="A78" s="3" t="s">
        <v>240</v>
      </c>
      <c r="B78" s="3" t="str">
        <f>IFERROR(VLOOKUP(A78,'Race 8 - Club Champs'!C:D,2,FALSE),"")</f>
        <v/>
      </c>
      <c r="C78" s="4" t="str">
        <f>IFERROR(VLOOKUP($A78,'Race 1 - Smeaton Way'!$L:$N,3,FALSE),"")</f>
        <v/>
      </c>
      <c r="D78" s="4" t="str">
        <f>IFERROR(VLOOKUP($A78,'Race 2 - Pinjarra'!$L:$N,3,FALSE),"")</f>
        <v/>
      </c>
      <c r="E78" s="4" t="str">
        <f>IFERROR(VLOOKUP($A78,'Race 3 - Smeaton'!$L:$N,3,FALSE),"")</f>
        <v/>
      </c>
      <c r="F78" s="4" t="str">
        <f>IFERROR(VLOOKUP($A78,'Race 4 - Alumina'!$L:$N,3,FALSE),"")</f>
        <v/>
      </c>
      <c r="G78" s="4" t="str">
        <f>IFERROR(VLOOKUP($A78,'Race  5 - Motorplex'!$L:$N,3,FALSE),"")</f>
        <v/>
      </c>
      <c r="H78" s="4" t="str">
        <f>IFERROR(VLOOKUP($A78,'Race 6 - Pinjarra'!$L:$N,3,FALSE),"")</f>
        <v/>
      </c>
      <c r="I78" s="4">
        <f>IFERROR(VLOOKUP($A78,'Race 7 - Alumina(RIng)'!$L:$N,3,FALSE),"")</f>
        <v>0</v>
      </c>
      <c r="J78" s="4" t="str">
        <f>IFERROR(VLOOKUP($A78,'Race 8 - Club Champs'!$L:$N,3,FALSE),"")</f>
        <v/>
      </c>
      <c r="K78" s="4">
        <f>SUM(C78:J78)</f>
        <v>0</v>
      </c>
    </row>
    <row r="79" spans="1:11" x14ac:dyDescent="0.25">
      <c r="A79" s="3" t="s">
        <v>147</v>
      </c>
      <c r="B79" s="3" t="str">
        <f>IFERROR(VLOOKUP(A79,'Race 8 - Club Champs'!C:D,2,FALSE),"")</f>
        <v/>
      </c>
      <c r="C79" s="4" t="str">
        <f>IFERROR(VLOOKUP($A79,'Race 1 - Smeaton Way'!$L:$N,3,FALSE),"")</f>
        <v/>
      </c>
      <c r="D79" s="4" t="str">
        <f>IFERROR(VLOOKUP($A79,'Race 2 - Pinjarra'!$L:$N,3,FALSE),"")</f>
        <v/>
      </c>
      <c r="E79" s="4" t="str">
        <f>IFERROR(VLOOKUP($A79,'Race 3 - Smeaton'!$L:$N,3,FALSE),"")</f>
        <v/>
      </c>
      <c r="F79" s="4" t="str">
        <f>IFERROR(VLOOKUP($A79,'Race 4 - Alumina'!$L:$N,3,FALSE),"")</f>
        <v/>
      </c>
      <c r="G79" s="4" t="str">
        <f>IFERROR(VLOOKUP($A79,'Race  5 - Motorplex'!$L:$N,3,FALSE),"")</f>
        <v/>
      </c>
      <c r="H79" s="4" t="str">
        <f>IFERROR(VLOOKUP($A79,'Race 6 - Pinjarra'!$L:$N,3,FALSE),"")</f>
        <v/>
      </c>
      <c r="I79" s="4">
        <f>IFERROR(VLOOKUP($A79,'Race 7 - Alumina(RIng)'!$L:$N,3,FALSE),"")</f>
        <v>0</v>
      </c>
      <c r="J79" s="4" t="str">
        <f>IFERROR(VLOOKUP($A79,'Race 8 - Club Champs'!$L:$N,3,FALSE),"")</f>
        <v/>
      </c>
      <c r="K79" s="4">
        <f>SUM(C79:J79)</f>
        <v>0</v>
      </c>
    </row>
    <row r="80" spans="1:11" x14ac:dyDescent="0.25">
      <c r="A80" s="3" t="s">
        <v>255</v>
      </c>
      <c r="B80" s="3" t="str">
        <f>IFERROR(VLOOKUP(A80,'Race 8 - Club Champs'!C:D,2,FALSE),"")</f>
        <v/>
      </c>
      <c r="C80" s="4" t="str">
        <f>IFERROR(VLOOKUP($A80,'Race 1 - Smeaton Way'!$L:$N,3,FALSE),"")</f>
        <v/>
      </c>
      <c r="D80" s="4" t="str">
        <f>IFERROR(VLOOKUP($A80,'Race 2 - Pinjarra'!$L:$N,3,FALSE),"")</f>
        <v/>
      </c>
      <c r="E80" s="4" t="str">
        <f>IFERROR(VLOOKUP($A80,'Race 3 - Smeaton'!$L:$N,3,FALSE),"")</f>
        <v/>
      </c>
      <c r="F80" s="4" t="str">
        <f>IFERROR(VLOOKUP($A80,'Race 4 - Alumina'!$L:$N,3,FALSE),"")</f>
        <v/>
      </c>
      <c r="G80" s="4" t="str">
        <f>IFERROR(VLOOKUP($A80,'Race  5 - Motorplex'!$L:$N,3,FALSE),"")</f>
        <v/>
      </c>
      <c r="H80" s="4" t="str">
        <f>IFERROR(VLOOKUP($A80,'Race 6 - Pinjarra'!$L:$N,3,FALSE),"")</f>
        <v/>
      </c>
      <c r="I80" s="4" t="str">
        <f>IFERROR(VLOOKUP($A80,'Race 7 - Alumina(RIng)'!$L:$N,3,FALSE),"")</f>
        <v/>
      </c>
      <c r="J80" s="4" t="str">
        <f>IFERROR(VLOOKUP($A80,'Race 8 - Club Champs'!$L:$N,3,FALSE),"")</f>
        <v/>
      </c>
      <c r="K80" s="4">
        <f>SUM(C80:J80)</f>
        <v>0</v>
      </c>
    </row>
    <row r="81" spans="1:11" x14ac:dyDescent="0.25">
      <c r="A81" s="3" t="s">
        <v>231</v>
      </c>
      <c r="B81" s="3" t="str">
        <f>IFERROR(VLOOKUP(A81,'Race 8 - Club Champs'!C:D,2,FALSE),"")</f>
        <v/>
      </c>
      <c r="C81" s="4" t="str">
        <f>IFERROR(VLOOKUP($A81,'Race 1 - Smeaton Way'!$L:$N,3,FALSE),"")</f>
        <v/>
      </c>
      <c r="D81" s="4" t="str">
        <f>IFERROR(VLOOKUP($A81,'Race 2 - Pinjarra'!$L:$N,3,FALSE),"")</f>
        <v/>
      </c>
      <c r="E81" s="4" t="str">
        <f>IFERROR(VLOOKUP($A81,'Race 3 - Smeaton'!$L:$N,3,FALSE),"")</f>
        <v/>
      </c>
      <c r="F81" s="4" t="str">
        <f>IFERROR(VLOOKUP($A81,'Race 4 - Alumina'!$L:$N,3,FALSE),"")</f>
        <v/>
      </c>
      <c r="G81" s="4" t="str">
        <f>IFERROR(VLOOKUP($A81,'Race  5 - Motorplex'!$L:$N,3,FALSE),"")</f>
        <v/>
      </c>
      <c r="H81" s="4" t="str">
        <f>IFERROR(VLOOKUP($A81,'Race 6 - Pinjarra'!$L:$N,3,FALSE),"")</f>
        <v/>
      </c>
      <c r="I81" s="4" t="str">
        <f>IFERROR(VLOOKUP($A81,'Race 7 - Alumina(RIng)'!$L:$N,3,FALSE),"")</f>
        <v/>
      </c>
      <c r="J81" s="4" t="str">
        <f>IFERROR(VLOOKUP($A81,'Race 8 - Club Champs'!$L:$N,3,FALSE),"")</f>
        <v/>
      </c>
      <c r="K81" s="4">
        <f>SUM(C81:J81)</f>
        <v>0</v>
      </c>
    </row>
    <row r="82" spans="1:11" x14ac:dyDescent="0.25">
      <c r="A82" s="3" t="s">
        <v>241</v>
      </c>
      <c r="B82" s="3" t="str">
        <f>IFERROR(VLOOKUP(A82,'Race 8 - Club Champs'!C:D,2,FALSE),"")</f>
        <v/>
      </c>
      <c r="C82" s="4" t="str">
        <f>IFERROR(VLOOKUP($A82,'Race 1 - Smeaton Way'!$L:$N,3,FALSE),"")</f>
        <v/>
      </c>
      <c r="D82" s="4" t="str">
        <f>IFERROR(VLOOKUP($A82,'Race 2 - Pinjarra'!$L:$N,3,FALSE),"")</f>
        <v/>
      </c>
      <c r="E82" s="4" t="str">
        <f>IFERROR(VLOOKUP($A82,'Race 3 - Smeaton'!$L:$N,3,FALSE),"")</f>
        <v/>
      </c>
      <c r="F82" s="4" t="str">
        <f>IFERROR(VLOOKUP($A82,'Race 4 - Alumina'!$L:$N,3,FALSE),"")</f>
        <v/>
      </c>
      <c r="G82" s="4" t="str">
        <f>IFERROR(VLOOKUP($A82,'Race  5 - Motorplex'!$L:$N,3,FALSE),"")</f>
        <v/>
      </c>
      <c r="H82" s="4" t="str">
        <f>IFERROR(VLOOKUP($A82,'Race 6 - Pinjarra'!$L:$N,3,FALSE),"")</f>
        <v/>
      </c>
      <c r="I82" s="4" t="str">
        <f>IFERROR(VLOOKUP($A82,'Race 7 - Alumina(RIng)'!$L:$N,3,FALSE),"")</f>
        <v/>
      </c>
      <c r="J82" s="4" t="str">
        <f>IFERROR(VLOOKUP($A82,'Race 8 - Club Champs'!$L:$N,3,FALSE),"")</f>
        <v/>
      </c>
      <c r="K82" s="4">
        <f>SUM(C82:J82)</f>
        <v>0</v>
      </c>
    </row>
    <row r="83" spans="1:11" x14ac:dyDescent="0.25">
      <c r="A83" s="3" t="s">
        <v>94</v>
      </c>
      <c r="B83" s="3" t="str">
        <f>IFERROR(VLOOKUP(A83,'Race 8 - Club Champs'!C:D,2,FALSE),"")</f>
        <v/>
      </c>
      <c r="C83" s="4" t="str">
        <f>IFERROR(VLOOKUP($A83,'Race 1 - Smeaton Way'!$L:$N,3,FALSE),"")</f>
        <v/>
      </c>
      <c r="D83" s="4" t="str">
        <f>IFERROR(VLOOKUP($A83,'Race 2 - Pinjarra'!$L:$N,3,FALSE),"")</f>
        <v/>
      </c>
      <c r="E83" s="4" t="str">
        <f>IFERROR(VLOOKUP($A83,'Race 3 - Smeaton'!$L:$N,3,FALSE),"")</f>
        <v/>
      </c>
      <c r="F83" s="4" t="str">
        <f>IFERROR(VLOOKUP($A83,'Race 4 - Alumina'!$L:$N,3,FALSE),"")</f>
        <v/>
      </c>
      <c r="G83" s="4" t="str">
        <f>IFERROR(VLOOKUP($A83,'Race  5 - Motorplex'!$L:$N,3,FALSE),"")</f>
        <v/>
      </c>
      <c r="H83" s="4" t="str">
        <f>IFERROR(VLOOKUP($A83,'Race 6 - Pinjarra'!$L:$N,3,FALSE),"")</f>
        <v/>
      </c>
      <c r="I83" s="4" t="str">
        <f>IFERROR(VLOOKUP($A83,'Race 7 - Alumina(RIng)'!$L:$N,3,FALSE),"")</f>
        <v/>
      </c>
      <c r="J83" s="4" t="str">
        <f>IFERROR(VLOOKUP($A83,'Race 8 - Club Champs'!$L:$N,3,FALSE),"")</f>
        <v/>
      </c>
      <c r="K83" s="4">
        <f>SUM(C83:J83)</f>
        <v>0</v>
      </c>
    </row>
    <row r="84" spans="1:11" x14ac:dyDescent="0.25">
      <c r="A84" s="3" t="s">
        <v>99</v>
      </c>
      <c r="B84" s="3" t="str">
        <f>IFERROR(VLOOKUP(A84,'Race 8 - Club Champs'!C:D,2,FALSE),"")</f>
        <v/>
      </c>
      <c r="C84" s="4" t="str">
        <f>IFERROR(VLOOKUP($A84,'Race 1 - Smeaton Way'!$L:$N,3,FALSE),"")</f>
        <v/>
      </c>
      <c r="D84" s="4" t="str">
        <f>IFERROR(VLOOKUP($A84,'Race 2 - Pinjarra'!$L:$N,3,FALSE),"")</f>
        <v/>
      </c>
      <c r="E84" s="4" t="str">
        <f>IFERROR(VLOOKUP($A84,'Race 3 - Smeaton'!$L:$N,3,FALSE),"")</f>
        <v/>
      </c>
      <c r="F84" s="4" t="str">
        <f>IFERROR(VLOOKUP($A84,'Race 4 - Alumina'!$L:$N,3,FALSE),"")</f>
        <v/>
      </c>
      <c r="G84" s="4" t="str">
        <f>IFERROR(VLOOKUP($A84,'Race  5 - Motorplex'!$L:$N,3,FALSE),"")</f>
        <v/>
      </c>
      <c r="H84" s="4" t="str">
        <f>IFERROR(VLOOKUP($A84,'Race 6 - Pinjarra'!$L:$N,3,FALSE),"")</f>
        <v/>
      </c>
      <c r="I84" s="4" t="str">
        <f>IFERROR(VLOOKUP($A84,'Race 7 - Alumina(RIng)'!$L:$N,3,FALSE),"")</f>
        <v/>
      </c>
      <c r="J84" s="4" t="str">
        <f>IFERROR(VLOOKUP($A84,'Race 8 - Club Champs'!$L:$N,3,FALSE),"")</f>
        <v/>
      </c>
      <c r="K84" s="4">
        <f>SUM(C84:J84)</f>
        <v>0</v>
      </c>
    </row>
    <row r="85" spans="1:11" x14ac:dyDescent="0.25">
      <c r="A85" s="3" t="s">
        <v>100</v>
      </c>
      <c r="B85" s="3" t="str">
        <f>IFERROR(VLOOKUP(A85,'Race 8 - Club Champs'!C:D,2,FALSE),"")</f>
        <v/>
      </c>
      <c r="C85" s="4" t="str">
        <f>IFERROR(VLOOKUP($A85,'Race 1 - Smeaton Way'!$L:$N,3,FALSE),"")</f>
        <v/>
      </c>
      <c r="D85" s="4" t="str">
        <f>IFERROR(VLOOKUP($A85,'Race 2 - Pinjarra'!$L:$N,3,FALSE),"")</f>
        <v/>
      </c>
      <c r="E85" s="4" t="str">
        <f>IFERROR(VLOOKUP($A85,'Race 3 - Smeaton'!$L:$N,3,FALSE),"")</f>
        <v/>
      </c>
      <c r="F85" s="4" t="str">
        <f>IFERROR(VLOOKUP($A85,'Race 4 - Alumina'!$L:$N,3,FALSE),"")</f>
        <v/>
      </c>
      <c r="G85" s="4" t="str">
        <f>IFERROR(VLOOKUP($A85,'Race  5 - Motorplex'!$L:$N,3,FALSE),"")</f>
        <v/>
      </c>
      <c r="H85" s="4" t="str">
        <f>IFERROR(VLOOKUP($A85,'Race 6 - Pinjarra'!$L:$N,3,FALSE),"")</f>
        <v/>
      </c>
      <c r="I85" s="4" t="str">
        <f>IFERROR(VLOOKUP($A85,'Race 7 - Alumina(RIng)'!$L:$N,3,FALSE),"")</f>
        <v/>
      </c>
      <c r="J85" s="4" t="str">
        <f>IFERROR(VLOOKUP($A85,'Race 8 - Club Champs'!$L:$N,3,FALSE),"")</f>
        <v/>
      </c>
      <c r="K85" s="4">
        <f>SUM(C85:J85)</f>
        <v>0</v>
      </c>
    </row>
    <row r="86" spans="1:11" x14ac:dyDescent="0.25">
      <c r="A86" s="3" t="s">
        <v>114</v>
      </c>
      <c r="B86" s="3" t="str">
        <f>IFERROR(VLOOKUP(A86,'Race 8 - Club Champs'!C:D,2,FALSE),"")</f>
        <v/>
      </c>
      <c r="C86" s="4" t="str">
        <f>IFERROR(VLOOKUP($A86,'Race 1 - Smeaton Way'!$L:$N,3,FALSE),"")</f>
        <v/>
      </c>
      <c r="D86" s="4" t="str">
        <f>IFERROR(VLOOKUP($A86,'Race 2 - Pinjarra'!$L:$N,3,FALSE),"")</f>
        <v/>
      </c>
      <c r="E86" s="4" t="str">
        <f>IFERROR(VLOOKUP($A86,'Race 3 - Smeaton'!$L:$N,3,FALSE),"")</f>
        <v/>
      </c>
      <c r="F86" s="4" t="str">
        <f>IFERROR(VLOOKUP($A86,'Race 4 - Alumina'!$L:$N,3,FALSE),"")</f>
        <v/>
      </c>
      <c r="G86" s="4" t="str">
        <f>IFERROR(VLOOKUP($A86,'Race  5 - Motorplex'!$L:$N,3,FALSE),"")</f>
        <v/>
      </c>
      <c r="H86" s="4" t="str">
        <f>IFERROR(VLOOKUP($A86,'Race 6 - Pinjarra'!$L:$N,3,FALSE),"")</f>
        <v/>
      </c>
      <c r="I86" s="4" t="str">
        <f>IFERROR(VLOOKUP($A86,'Race 7 - Alumina(RIng)'!$L:$N,3,FALSE),"")</f>
        <v/>
      </c>
      <c r="J86" s="4" t="str">
        <f>IFERROR(VLOOKUP($A86,'Race 8 - Club Champs'!$L:$N,3,FALSE),"")</f>
        <v/>
      </c>
      <c r="K86" s="4">
        <f>SUM(C86:J86)</f>
        <v>0</v>
      </c>
    </row>
    <row r="87" spans="1:11" x14ac:dyDescent="0.25">
      <c r="A87" s="3" t="s">
        <v>115</v>
      </c>
      <c r="B87" s="3" t="str">
        <f>IFERROR(VLOOKUP(A87,'Race 8 - Club Champs'!C:D,2,FALSE),"")</f>
        <v/>
      </c>
      <c r="C87" s="4" t="str">
        <f>IFERROR(VLOOKUP($A87,'Race 1 - Smeaton Way'!$L:$N,3,FALSE),"")</f>
        <v/>
      </c>
      <c r="D87" s="4" t="str">
        <f>IFERROR(VLOOKUP($A87,'Race 2 - Pinjarra'!$L:$N,3,FALSE),"")</f>
        <v/>
      </c>
      <c r="E87" s="4" t="str">
        <f>IFERROR(VLOOKUP($A87,'Race 3 - Smeaton'!$L:$N,3,FALSE),"")</f>
        <v/>
      </c>
      <c r="F87" s="4" t="str">
        <f>IFERROR(VLOOKUP($A87,'Race 4 - Alumina'!$L:$N,3,FALSE),"")</f>
        <v/>
      </c>
      <c r="G87" s="4" t="str">
        <f>IFERROR(VLOOKUP($A87,'Race  5 - Motorplex'!$L:$N,3,FALSE),"")</f>
        <v/>
      </c>
      <c r="H87" s="4" t="str">
        <f>IFERROR(VLOOKUP($A87,'Race 6 - Pinjarra'!$L:$N,3,FALSE),"")</f>
        <v/>
      </c>
      <c r="I87" s="4" t="str">
        <f>IFERROR(VLOOKUP($A87,'Race 7 - Alumina(RIng)'!$L:$N,3,FALSE),"")</f>
        <v/>
      </c>
      <c r="J87" s="4" t="str">
        <f>IFERROR(VLOOKUP($A87,'Race 8 - Club Champs'!$L:$N,3,FALSE),"")</f>
        <v/>
      </c>
      <c r="K87" s="4">
        <f>SUM(C87:J87)</f>
        <v>0</v>
      </c>
    </row>
    <row r="88" spans="1:11" x14ac:dyDescent="0.25">
      <c r="A88" s="3" t="s">
        <v>117</v>
      </c>
      <c r="B88" s="3" t="str">
        <f>IFERROR(VLOOKUP(A88,'Race 8 - Club Champs'!C:D,2,FALSE),"")</f>
        <v/>
      </c>
      <c r="C88" s="4" t="str">
        <f>IFERROR(VLOOKUP($A88,'Race 1 - Smeaton Way'!$L:$N,3,FALSE),"")</f>
        <v/>
      </c>
      <c r="D88" s="4" t="str">
        <f>IFERROR(VLOOKUP($A88,'Race 2 - Pinjarra'!$L:$N,3,FALSE),"")</f>
        <v/>
      </c>
      <c r="E88" s="4" t="str">
        <f>IFERROR(VLOOKUP($A88,'Race 3 - Smeaton'!$L:$N,3,FALSE),"")</f>
        <v/>
      </c>
      <c r="F88" s="4" t="str">
        <f>IFERROR(VLOOKUP($A88,'Race 4 - Alumina'!$L:$N,3,FALSE),"")</f>
        <v/>
      </c>
      <c r="G88" s="4" t="str">
        <f>IFERROR(VLOOKUP($A88,'Race  5 - Motorplex'!$L:$N,3,FALSE),"")</f>
        <v/>
      </c>
      <c r="H88" s="4" t="str">
        <f>IFERROR(VLOOKUP($A88,'Race 6 - Pinjarra'!$L:$N,3,FALSE),"")</f>
        <v/>
      </c>
      <c r="I88" s="4" t="str">
        <f>IFERROR(VLOOKUP($A88,'Race 7 - Alumina(RIng)'!$L:$N,3,FALSE),"")</f>
        <v/>
      </c>
      <c r="J88" s="4" t="str">
        <f>IFERROR(VLOOKUP($A88,'Race 8 - Club Champs'!$L:$N,3,FALSE),"")</f>
        <v/>
      </c>
      <c r="K88" s="4">
        <f>SUM(C88:J88)</f>
        <v>0</v>
      </c>
    </row>
    <row r="89" spans="1:11" x14ac:dyDescent="0.25">
      <c r="A89" s="3" t="s">
        <v>123</v>
      </c>
      <c r="B89" s="3" t="str">
        <f>IFERROR(VLOOKUP(A89,'Race 8 - Club Champs'!C:D,2,FALSE),"")</f>
        <v/>
      </c>
      <c r="C89" s="4" t="str">
        <f>IFERROR(VLOOKUP($A89,'Race 1 - Smeaton Way'!$L:$N,3,FALSE),"")</f>
        <v/>
      </c>
      <c r="D89" s="4" t="str">
        <f>IFERROR(VLOOKUP($A89,'Race 2 - Pinjarra'!$L:$N,3,FALSE),"")</f>
        <v/>
      </c>
      <c r="E89" s="4" t="str">
        <f>IFERROR(VLOOKUP($A89,'Race 3 - Smeaton'!$L:$N,3,FALSE),"")</f>
        <v/>
      </c>
      <c r="F89" s="4" t="str">
        <f>IFERROR(VLOOKUP($A89,'Race 4 - Alumina'!$L:$N,3,FALSE),"")</f>
        <v/>
      </c>
      <c r="G89" s="4" t="str">
        <f>IFERROR(VLOOKUP($A89,'Race  5 - Motorplex'!$L:$N,3,FALSE),"")</f>
        <v/>
      </c>
      <c r="H89" s="4" t="str">
        <f>IFERROR(VLOOKUP($A89,'Race 6 - Pinjarra'!$L:$N,3,FALSE),"")</f>
        <v/>
      </c>
      <c r="I89" s="4" t="str">
        <f>IFERROR(VLOOKUP($A89,'Race 7 - Alumina(RIng)'!$L:$N,3,FALSE),"")</f>
        <v/>
      </c>
      <c r="J89" s="4" t="str">
        <f>IFERROR(VLOOKUP($A89,'Race 8 - Club Champs'!$L:$N,3,FALSE),"")</f>
        <v/>
      </c>
      <c r="K89" s="4">
        <f>SUM(C89:J89)</f>
        <v>0</v>
      </c>
    </row>
    <row r="90" spans="1:11" x14ac:dyDescent="0.25">
      <c r="A90" s="3" t="s">
        <v>142</v>
      </c>
      <c r="B90" s="3" t="str">
        <f>IFERROR(VLOOKUP(A90,'Race 8 - Club Champs'!C:D,2,FALSE),"")</f>
        <v/>
      </c>
      <c r="C90" s="4" t="str">
        <f>IFERROR(VLOOKUP($A90,'Race 1 - Smeaton Way'!$L:$N,3,FALSE),"")</f>
        <v/>
      </c>
      <c r="D90" s="4" t="str">
        <f>IFERROR(VLOOKUP($A90,'Race 2 - Pinjarra'!$L:$N,3,FALSE),"")</f>
        <v/>
      </c>
      <c r="E90" s="4" t="str">
        <f>IFERROR(VLOOKUP($A90,'Race 3 - Smeaton'!$L:$N,3,FALSE),"")</f>
        <v/>
      </c>
      <c r="F90" s="4" t="str">
        <f>IFERROR(VLOOKUP($A90,'Race 4 - Alumina'!$L:$N,3,FALSE),"")</f>
        <v/>
      </c>
      <c r="G90" s="4" t="str">
        <f>IFERROR(VLOOKUP($A90,'Race  5 - Motorplex'!$L:$N,3,FALSE),"")</f>
        <v/>
      </c>
      <c r="H90" s="4" t="str">
        <f>IFERROR(VLOOKUP($A90,'Race 6 - Pinjarra'!$L:$N,3,FALSE),"")</f>
        <v/>
      </c>
      <c r="I90" s="4" t="str">
        <f>IFERROR(VLOOKUP($A90,'Race 7 - Alumina(RIng)'!$L:$N,3,FALSE),"")</f>
        <v/>
      </c>
      <c r="J90" s="4" t="str">
        <f>IFERROR(VLOOKUP($A90,'Race 8 - Club Champs'!$L:$N,3,FALSE),"")</f>
        <v/>
      </c>
      <c r="K90" s="4">
        <f>SUM(C90:J90)</f>
        <v>0</v>
      </c>
    </row>
    <row r="91" spans="1:11" x14ac:dyDescent="0.25">
      <c r="A91" s="3" t="s">
        <v>146</v>
      </c>
      <c r="B91" s="3" t="str">
        <f>IFERROR(VLOOKUP(A91,'Race 8 - Club Champs'!C:D,2,FALSE),"")</f>
        <v/>
      </c>
      <c r="C91" s="4" t="str">
        <f>IFERROR(VLOOKUP($A91,'Race 1 - Smeaton Way'!$L:$N,3,FALSE),"")</f>
        <v/>
      </c>
      <c r="D91" s="4" t="str">
        <f>IFERROR(VLOOKUP($A91,'Race 2 - Pinjarra'!$L:$N,3,FALSE),"")</f>
        <v/>
      </c>
      <c r="E91" s="4" t="str">
        <f>IFERROR(VLOOKUP($A91,'Race 3 - Smeaton'!$L:$N,3,FALSE),"")</f>
        <v/>
      </c>
      <c r="F91" s="4" t="str">
        <f>IFERROR(VLOOKUP($A91,'Race 4 - Alumina'!$L:$N,3,FALSE),"")</f>
        <v/>
      </c>
      <c r="G91" s="4" t="str">
        <f>IFERROR(VLOOKUP($A91,'Race  5 - Motorplex'!$L:$N,3,FALSE),"")</f>
        <v/>
      </c>
      <c r="H91" s="4" t="str">
        <f>IFERROR(VLOOKUP($A91,'Race 6 - Pinjarra'!$L:$N,3,FALSE),"")</f>
        <v/>
      </c>
      <c r="I91" s="4" t="str">
        <f>IFERROR(VLOOKUP($A91,'Race 7 - Alumina(RIng)'!$L:$N,3,FALSE),"")</f>
        <v/>
      </c>
      <c r="J91" s="4" t="str">
        <f>IFERROR(VLOOKUP($A91,'Race 8 - Club Champs'!$L:$N,3,FALSE),"")</f>
        <v/>
      </c>
      <c r="K91" s="4">
        <f>SUM(C91:J91)</f>
        <v>0</v>
      </c>
    </row>
    <row r="92" spans="1:11" x14ac:dyDescent="0.25">
      <c r="A92" s="3" t="s">
        <v>160</v>
      </c>
      <c r="B92" s="3" t="str">
        <f>IFERROR(VLOOKUP(A92,'Race 8 - Club Champs'!C:D,2,FALSE),"")</f>
        <v/>
      </c>
      <c r="C92" s="4" t="str">
        <f>IFERROR(VLOOKUP($A92,'Race 1 - Smeaton Way'!$L:$N,3,FALSE),"")</f>
        <v/>
      </c>
      <c r="D92" s="4" t="str">
        <f>IFERROR(VLOOKUP($A92,'Race 2 - Pinjarra'!$L:$N,3,FALSE),"")</f>
        <v/>
      </c>
      <c r="E92" s="4" t="str">
        <f>IFERROR(VLOOKUP($A92,'Race 3 - Smeaton'!$L:$N,3,FALSE),"")</f>
        <v/>
      </c>
      <c r="F92" s="4" t="str">
        <f>IFERROR(VLOOKUP($A92,'Race 4 - Alumina'!$L:$N,3,FALSE),"")</f>
        <v/>
      </c>
      <c r="G92" s="4" t="str">
        <f>IFERROR(VLOOKUP($A92,'Race  5 - Motorplex'!$L:$N,3,FALSE),"")</f>
        <v/>
      </c>
      <c r="H92" s="4" t="str">
        <f>IFERROR(VLOOKUP($A92,'Race 6 - Pinjarra'!$L:$N,3,FALSE),"")</f>
        <v/>
      </c>
      <c r="I92" s="4" t="str">
        <f>IFERROR(VLOOKUP($A92,'Race 7 - Alumina(RIng)'!$L:$N,3,FALSE),"")</f>
        <v/>
      </c>
      <c r="J92" s="4" t="str">
        <f>IFERROR(VLOOKUP($A92,'Race 8 - Club Champs'!$L:$N,3,FALSE),"")</f>
        <v/>
      </c>
      <c r="K92" s="4">
        <f>SUM(C92:J92)</f>
        <v>0</v>
      </c>
    </row>
    <row r="93" spans="1:11" x14ac:dyDescent="0.25">
      <c r="A93" s="3" t="s">
        <v>165</v>
      </c>
      <c r="B93" s="3" t="str">
        <f>IFERROR(VLOOKUP(A93,'Race 8 - Club Champs'!C:D,2,FALSE),"")</f>
        <v/>
      </c>
      <c r="C93" s="4" t="str">
        <f>IFERROR(VLOOKUP($A93,'Race 1 - Smeaton Way'!$L:$N,3,FALSE),"")</f>
        <v/>
      </c>
      <c r="D93" s="4" t="str">
        <f>IFERROR(VLOOKUP($A93,'Race 2 - Pinjarra'!$L:$N,3,FALSE),"")</f>
        <v/>
      </c>
      <c r="E93" s="4" t="str">
        <f>IFERROR(VLOOKUP($A93,'Race 3 - Smeaton'!$L:$N,3,FALSE),"")</f>
        <v/>
      </c>
      <c r="F93" s="4" t="str">
        <f>IFERROR(VLOOKUP($A93,'Race 4 - Alumina'!$L:$N,3,FALSE),"")</f>
        <v/>
      </c>
      <c r="G93" s="4" t="str">
        <f>IFERROR(VLOOKUP($A93,'Race  5 - Motorplex'!$L:$N,3,FALSE),"")</f>
        <v/>
      </c>
      <c r="H93" s="4" t="str">
        <f>IFERROR(VLOOKUP($A93,'Race 6 - Pinjarra'!$L:$N,3,FALSE),"")</f>
        <v/>
      </c>
      <c r="I93" s="4" t="str">
        <f>IFERROR(VLOOKUP($A93,'Race 7 - Alumina(RIng)'!$L:$N,3,FALSE),"")</f>
        <v/>
      </c>
      <c r="J93" s="4" t="str">
        <f>IFERROR(VLOOKUP($A93,'Race 8 - Club Champs'!$L:$N,3,FALSE),"")</f>
        <v/>
      </c>
      <c r="K93" s="4">
        <f>SUM(C93:J93)</f>
        <v>0</v>
      </c>
    </row>
    <row r="94" spans="1:11" x14ac:dyDescent="0.25">
      <c r="A94" s="3" t="s">
        <v>172</v>
      </c>
      <c r="B94" s="3" t="str">
        <f>IFERROR(VLOOKUP(A94,'Race 8 - Club Champs'!C:D,2,FALSE),"")</f>
        <v/>
      </c>
      <c r="C94" s="4" t="str">
        <f>IFERROR(VLOOKUP($A94,'Race 1 - Smeaton Way'!$L:$N,3,FALSE),"")</f>
        <v/>
      </c>
      <c r="D94" s="4" t="str">
        <f>IFERROR(VLOOKUP($A94,'Race 2 - Pinjarra'!$L:$N,3,FALSE),"")</f>
        <v/>
      </c>
      <c r="E94" s="4" t="str">
        <f>IFERROR(VLOOKUP($A94,'Race 3 - Smeaton'!$L:$N,3,FALSE),"")</f>
        <v/>
      </c>
      <c r="F94" s="4" t="str">
        <f>IFERROR(VLOOKUP($A94,'Race 4 - Alumina'!$L:$N,3,FALSE),"")</f>
        <v/>
      </c>
      <c r="G94" s="4" t="str">
        <f>IFERROR(VLOOKUP($A94,'Race  5 - Motorplex'!$L:$N,3,FALSE),"")</f>
        <v/>
      </c>
      <c r="H94" s="4" t="str">
        <f>IFERROR(VLOOKUP($A94,'Race 6 - Pinjarra'!$L:$N,3,FALSE),"")</f>
        <v/>
      </c>
      <c r="I94" s="4" t="str">
        <f>IFERROR(VLOOKUP($A94,'Race 7 - Alumina(RIng)'!$L:$N,3,FALSE),"")</f>
        <v/>
      </c>
      <c r="J94" s="4" t="str">
        <f>IFERROR(VLOOKUP($A94,'Race 8 - Club Champs'!$L:$N,3,FALSE),"")</f>
        <v/>
      </c>
      <c r="K94" s="4">
        <f>SUM(C94:J94)</f>
        <v>0</v>
      </c>
    </row>
    <row r="95" spans="1:11" x14ac:dyDescent="0.25">
      <c r="A95" s="3" t="s">
        <v>191</v>
      </c>
      <c r="B95" s="3" t="str">
        <f>IFERROR(VLOOKUP(A95,'Race 8 - Club Champs'!C:D,2,FALSE),"")</f>
        <v/>
      </c>
      <c r="C95" s="4" t="str">
        <f>IFERROR(VLOOKUP($A95,'Race 1 - Smeaton Way'!$L:$N,3,FALSE),"")</f>
        <v/>
      </c>
      <c r="D95" s="4" t="str">
        <f>IFERROR(VLOOKUP($A95,'Race 2 - Pinjarra'!$L:$N,3,FALSE),"")</f>
        <v/>
      </c>
      <c r="E95" s="4" t="str">
        <f>IFERROR(VLOOKUP($A95,'Race 3 - Smeaton'!$L:$N,3,FALSE),"")</f>
        <v/>
      </c>
      <c r="F95" s="4" t="str">
        <f>IFERROR(VLOOKUP($A95,'Race 4 - Alumina'!$L:$N,3,FALSE),"")</f>
        <v/>
      </c>
      <c r="G95" s="4" t="str">
        <f>IFERROR(VLOOKUP($A95,'Race  5 - Motorplex'!$L:$N,3,FALSE),"")</f>
        <v/>
      </c>
      <c r="H95" s="4" t="str">
        <f>IFERROR(VLOOKUP($A95,'Race 6 - Pinjarra'!$L:$N,3,FALSE),"")</f>
        <v/>
      </c>
      <c r="I95" s="4" t="str">
        <f>IFERROR(VLOOKUP($A95,'Race 7 - Alumina(RIng)'!$L:$N,3,FALSE),"")</f>
        <v/>
      </c>
      <c r="J95" s="4" t="str">
        <f>IFERROR(VLOOKUP($A95,'Race 8 - Club Champs'!$L:$N,3,FALSE),"")</f>
        <v/>
      </c>
      <c r="K95" s="4">
        <f>SUM(C95:J95)</f>
        <v>0</v>
      </c>
    </row>
    <row r="96" spans="1:11" x14ac:dyDescent="0.25">
      <c r="A96" s="3" t="s">
        <v>196</v>
      </c>
      <c r="B96" s="3" t="str">
        <f>IFERROR(VLOOKUP(A96,'Race 8 - Club Champs'!C:D,2,FALSE),"")</f>
        <v/>
      </c>
      <c r="C96" s="4" t="str">
        <f>IFERROR(VLOOKUP($A96,'Race 1 - Smeaton Way'!$L:$N,3,FALSE),"")</f>
        <v/>
      </c>
      <c r="D96" s="4" t="str">
        <f>IFERROR(VLOOKUP($A96,'Race 2 - Pinjarra'!$L:$N,3,FALSE),"")</f>
        <v/>
      </c>
      <c r="E96" s="4" t="str">
        <f>IFERROR(VLOOKUP($A96,'Race 3 - Smeaton'!$L:$N,3,FALSE),"")</f>
        <v/>
      </c>
      <c r="F96" s="4" t="str">
        <f>IFERROR(VLOOKUP($A96,'Race 4 - Alumina'!$L:$N,3,FALSE),"")</f>
        <v/>
      </c>
      <c r="G96" s="4" t="str">
        <f>IFERROR(VLOOKUP($A96,'Race  5 - Motorplex'!$L:$N,3,FALSE),"")</f>
        <v/>
      </c>
      <c r="H96" s="4" t="str">
        <f>IFERROR(VLOOKUP($A96,'Race 6 - Pinjarra'!$L:$N,3,FALSE),"")</f>
        <v/>
      </c>
      <c r="I96" s="4" t="str">
        <f>IFERROR(VLOOKUP($A96,'Race 7 - Alumina(RIng)'!$L:$N,3,FALSE),"")</f>
        <v/>
      </c>
      <c r="J96" s="4" t="str">
        <f>IFERROR(VLOOKUP($A96,'Race 8 - Club Champs'!$L:$N,3,FALSE),"")</f>
        <v/>
      </c>
      <c r="K96" s="4">
        <f>SUM(C96:J96)</f>
        <v>0</v>
      </c>
    </row>
    <row r="97" spans="1:11" x14ac:dyDescent="0.25">
      <c r="A97" s="3" t="s">
        <v>223</v>
      </c>
      <c r="B97" s="3" t="str">
        <f>IFERROR(VLOOKUP(A97,'Race 8 - Club Champs'!C:D,2,FALSE),"")</f>
        <v/>
      </c>
      <c r="C97" s="4" t="str">
        <f>IFERROR(VLOOKUP($A97,'Race 1 - Smeaton Way'!$L:$N,3,FALSE),"")</f>
        <v/>
      </c>
      <c r="D97" s="4" t="str">
        <f>IFERROR(VLOOKUP($A97,'Race 2 - Pinjarra'!$L:$N,3,FALSE),"")</f>
        <v/>
      </c>
      <c r="E97" s="4" t="str">
        <f>IFERROR(VLOOKUP($A97,'Race 3 - Smeaton'!$L:$N,3,FALSE),"")</f>
        <v/>
      </c>
      <c r="F97" s="4" t="str">
        <f>IFERROR(VLOOKUP($A97,'Race 4 - Alumina'!$L:$N,3,FALSE),"")</f>
        <v/>
      </c>
      <c r="G97" s="4" t="str">
        <f>IFERROR(VLOOKUP($A97,'Race  5 - Motorplex'!$L:$N,3,FALSE),"")</f>
        <v/>
      </c>
      <c r="H97" s="4" t="str">
        <f>IFERROR(VLOOKUP($A97,'Race 6 - Pinjarra'!$L:$N,3,FALSE),"")</f>
        <v/>
      </c>
      <c r="I97" s="4" t="str">
        <f>IFERROR(VLOOKUP($A97,'Race 7 - Alumina(RIng)'!$L:$N,3,FALSE),"")</f>
        <v/>
      </c>
      <c r="J97" s="4" t="str">
        <f>IFERROR(VLOOKUP($A97,'Race 8 - Club Champs'!$L:$N,3,FALSE),"")</f>
        <v/>
      </c>
      <c r="K97" s="4">
        <f>SUM(C97:J97)</f>
        <v>0</v>
      </c>
    </row>
    <row r="98" spans="1:11" x14ac:dyDescent="0.25">
      <c r="A98" s="3" t="s">
        <v>232</v>
      </c>
      <c r="B98" s="3" t="str">
        <f>IFERROR(VLOOKUP(A98,'Race 8 - Club Champs'!C:D,2,FALSE),"")</f>
        <v/>
      </c>
      <c r="C98" s="4" t="str">
        <f>IFERROR(VLOOKUP($A98,'Race 1 - Smeaton Way'!$L:$N,3,FALSE),"")</f>
        <v/>
      </c>
      <c r="D98" s="4" t="str">
        <f>IFERROR(VLOOKUP($A98,'Race 2 - Pinjarra'!$L:$N,3,FALSE),"")</f>
        <v/>
      </c>
      <c r="E98" s="4" t="str">
        <f>IFERROR(VLOOKUP($A98,'Race 3 - Smeaton'!$L:$N,3,FALSE),"")</f>
        <v/>
      </c>
      <c r="F98" s="4" t="str">
        <f>IFERROR(VLOOKUP($A98,'Race 4 - Alumina'!$L:$N,3,FALSE),"")</f>
        <v/>
      </c>
      <c r="G98" s="4" t="str">
        <f>IFERROR(VLOOKUP($A98,'Race  5 - Motorplex'!$L:$N,3,FALSE),"")</f>
        <v/>
      </c>
      <c r="H98" s="4" t="str">
        <f>IFERROR(VLOOKUP($A98,'Race 6 - Pinjarra'!$L:$N,3,FALSE),"")</f>
        <v/>
      </c>
      <c r="I98" s="4" t="str">
        <f>IFERROR(VLOOKUP($A98,'Race 7 - Alumina(RIng)'!$L:$N,3,FALSE),"")</f>
        <v/>
      </c>
      <c r="J98" s="4" t="str">
        <f>IFERROR(VLOOKUP($A98,'Race 8 - Club Champs'!$L:$N,3,FALSE),"")</f>
        <v/>
      </c>
      <c r="K98" s="4">
        <f>SUM(C98:J98)</f>
        <v>0</v>
      </c>
    </row>
    <row r="99" spans="1:11" x14ac:dyDescent="0.25">
      <c r="A99" s="3" t="s">
        <v>235</v>
      </c>
      <c r="B99" s="3" t="str">
        <f>IFERROR(VLOOKUP(A99,'Race 8 - Club Champs'!C:D,2,FALSE),"")</f>
        <v/>
      </c>
      <c r="C99" s="4" t="str">
        <f>IFERROR(VLOOKUP($A99,'Race 1 - Smeaton Way'!$L:$N,3,FALSE),"")</f>
        <v/>
      </c>
      <c r="D99" s="4" t="str">
        <f>IFERROR(VLOOKUP($A99,'Race 2 - Pinjarra'!$L:$N,3,FALSE),"")</f>
        <v/>
      </c>
      <c r="E99" s="4" t="str">
        <f>IFERROR(VLOOKUP($A99,'Race 3 - Smeaton'!$L:$N,3,FALSE),"")</f>
        <v/>
      </c>
      <c r="F99" s="4" t="str">
        <f>IFERROR(VLOOKUP($A99,'Race 4 - Alumina'!$L:$N,3,FALSE),"")</f>
        <v/>
      </c>
      <c r="G99" s="4" t="str">
        <f>IFERROR(VLOOKUP($A99,'Race  5 - Motorplex'!$L:$N,3,FALSE),"")</f>
        <v/>
      </c>
      <c r="H99" s="4" t="str">
        <f>IFERROR(VLOOKUP($A99,'Race 6 - Pinjarra'!$L:$N,3,FALSE),"")</f>
        <v/>
      </c>
      <c r="I99" s="4" t="str">
        <f>IFERROR(VLOOKUP($A99,'Race 7 - Alumina(RIng)'!$L:$N,3,FALSE),"")</f>
        <v/>
      </c>
      <c r="J99" s="4" t="str">
        <f>IFERROR(VLOOKUP($A99,'Race 8 - Club Champs'!$L:$N,3,FALSE),"")</f>
        <v/>
      </c>
      <c r="K99" s="4">
        <f>SUM(C99:J99)</f>
        <v>0</v>
      </c>
    </row>
    <row r="100" spans="1:11" x14ac:dyDescent="0.25">
      <c r="A100" s="3" t="s">
        <v>264</v>
      </c>
      <c r="B100" s="3" t="str">
        <f>IFERROR(VLOOKUP(A100,'Race 8 - Club Champs'!C:D,2,FALSE),"")</f>
        <v/>
      </c>
      <c r="C100" s="4" t="str">
        <f>IFERROR(VLOOKUP($A100,'Race 1 - Smeaton Way'!$L:$N,3,FALSE),"")</f>
        <v/>
      </c>
      <c r="D100" s="4" t="str">
        <f>IFERROR(VLOOKUP($A100,'Race 2 - Pinjarra'!$L:$N,3,FALSE),"")</f>
        <v/>
      </c>
      <c r="E100" s="4" t="str">
        <f>IFERROR(VLOOKUP($A100,'Race 3 - Smeaton'!$L:$N,3,FALSE),"")</f>
        <v/>
      </c>
      <c r="F100" s="4" t="str">
        <f>IFERROR(VLOOKUP($A100,'Race 4 - Alumina'!$L:$N,3,FALSE),"")</f>
        <v/>
      </c>
      <c r="G100" s="4" t="str">
        <f>IFERROR(VLOOKUP($A100,'Race  5 - Motorplex'!$L:$N,3,FALSE),"")</f>
        <v/>
      </c>
      <c r="H100" s="4" t="str">
        <f>IFERROR(VLOOKUP($A100,'Race 6 - Pinjarra'!$L:$N,3,FALSE),"")</f>
        <v/>
      </c>
      <c r="I100" s="4" t="str">
        <f>IFERROR(VLOOKUP($A100,'Race 7 - Alumina(RIng)'!$L:$N,3,FALSE),"")</f>
        <v/>
      </c>
      <c r="J100" s="4" t="str">
        <f>IFERROR(VLOOKUP($A100,'Race 8 - Club Champs'!$L:$N,3,FALSE),"")</f>
        <v/>
      </c>
      <c r="K100" s="4">
        <f>SUM(C100:J100)</f>
        <v>0</v>
      </c>
    </row>
    <row r="101" spans="1:11" x14ac:dyDescent="0.25">
      <c r="A101" s="3" t="s">
        <v>119</v>
      </c>
      <c r="B101" s="3" t="str">
        <f>IFERROR(VLOOKUP(A101,'Race 8 - Club Champs'!C:D,2,FALSE),"")</f>
        <v/>
      </c>
      <c r="C101" s="4" t="str">
        <f>IFERROR(VLOOKUP($A101,'Race 1 - Smeaton Way'!$L:$N,3,FALSE),"")</f>
        <v/>
      </c>
      <c r="D101" s="4" t="str">
        <f>IFERROR(VLOOKUP($A101,'Race 2 - Pinjarra'!$L:$N,3,FALSE),"")</f>
        <v/>
      </c>
      <c r="E101" s="4" t="str">
        <f>IFERROR(VLOOKUP($A101,'Race 3 - Smeaton'!$L:$N,3,FALSE),"")</f>
        <v/>
      </c>
      <c r="F101" s="4" t="str">
        <f>IFERROR(VLOOKUP($A101,'Race 4 - Alumina'!$L:$N,3,FALSE),"")</f>
        <v/>
      </c>
      <c r="G101" s="4" t="str">
        <f>IFERROR(VLOOKUP($A101,'Race  5 - Motorplex'!$L:$N,3,FALSE),"")</f>
        <v/>
      </c>
      <c r="H101" s="4" t="str">
        <f>IFERROR(VLOOKUP($A101,'Race 6 - Pinjarra'!$L:$N,3,FALSE),"")</f>
        <v/>
      </c>
      <c r="I101" s="4" t="str">
        <f>IFERROR(VLOOKUP($A101,'Race 7 - Alumina(RIng)'!$L:$N,3,FALSE),"")</f>
        <v/>
      </c>
      <c r="J101" s="4" t="str">
        <f>IFERROR(VLOOKUP($A101,'Race 8 - Club Champs'!$L:$N,3,FALSE),"")</f>
        <v/>
      </c>
      <c r="K101" s="4">
        <f>SUM(C101:J101)</f>
        <v>0</v>
      </c>
    </row>
    <row r="102" spans="1:11" x14ac:dyDescent="0.25">
      <c r="A102" s="3" t="s">
        <v>239</v>
      </c>
      <c r="B102" s="3" t="str">
        <f>IFERROR(VLOOKUP(A102,'Race 8 - Club Champs'!C:D,2,FALSE),"")</f>
        <v/>
      </c>
      <c r="C102" s="4" t="str">
        <f>IFERROR(VLOOKUP($A102,'Race 1 - Smeaton Way'!$L:$N,3,FALSE),"")</f>
        <v/>
      </c>
      <c r="D102" s="4" t="str">
        <f>IFERROR(VLOOKUP($A102,'Race 2 - Pinjarra'!$L:$N,3,FALSE),"")</f>
        <v/>
      </c>
      <c r="E102" s="4" t="str">
        <f>IFERROR(VLOOKUP($A102,'Race 3 - Smeaton'!$L:$N,3,FALSE),"")</f>
        <v/>
      </c>
      <c r="F102" s="4" t="str">
        <f>IFERROR(VLOOKUP($A102,'Race 4 - Alumina'!$L:$N,3,FALSE),"")</f>
        <v/>
      </c>
      <c r="G102" s="4" t="str">
        <f>IFERROR(VLOOKUP($A102,'Race  5 - Motorplex'!$L:$N,3,FALSE),"")</f>
        <v/>
      </c>
      <c r="H102" s="4" t="str">
        <f>IFERROR(VLOOKUP($A102,'Race 6 - Pinjarra'!$L:$N,3,FALSE),"")</f>
        <v/>
      </c>
      <c r="I102" s="4">
        <f>IFERROR(VLOOKUP($A102,'Race 7 - Alumina(RIng)'!$L:$N,3,FALSE),"")</f>
        <v>0</v>
      </c>
      <c r="J102" s="4" t="str">
        <f>IFERROR(VLOOKUP($A102,'Race 8 - Club Champs'!$L:$N,3,FALSE),"")</f>
        <v/>
      </c>
      <c r="K102" s="4">
        <f>SUM(C102:J102)</f>
        <v>0</v>
      </c>
    </row>
    <row r="103" spans="1:11" x14ac:dyDescent="0.25">
      <c r="A103" s="3" t="s">
        <v>92</v>
      </c>
      <c r="B103" s="3" t="str">
        <f>IFERROR(VLOOKUP(A103,'Race 8 - Club Champs'!C:D,2,FALSE),"")</f>
        <v/>
      </c>
      <c r="C103" s="4" t="str">
        <f>IFERROR(VLOOKUP($A103,'Race 1 - Smeaton Way'!$L:$N,3,FALSE),"")</f>
        <v/>
      </c>
      <c r="D103" s="4" t="str">
        <f>IFERROR(VLOOKUP($A103,'Race 2 - Pinjarra'!$L:$N,3,FALSE),"")</f>
        <v/>
      </c>
      <c r="E103" s="4" t="str">
        <f>IFERROR(VLOOKUP($A103,'Race 3 - Smeaton'!$L:$N,3,FALSE),"")</f>
        <v/>
      </c>
      <c r="F103" s="4" t="str">
        <f>IFERROR(VLOOKUP($A103,'Race 4 - Alumina'!$L:$N,3,FALSE),"")</f>
        <v/>
      </c>
      <c r="G103" s="4" t="str">
        <f>IFERROR(VLOOKUP($A103,'Race  5 - Motorplex'!$L:$N,3,FALSE),"")</f>
        <v/>
      </c>
      <c r="H103" s="4" t="str">
        <f>IFERROR(VLOOKUP($A103,'Race 6 - Pinjarra'!$L:$N,3,FALSE),"")</f>
        <v/>
      </c>
      <c r="I103" s="4" t="str">
        <f>IFERROR(VLOOKUP($A103,'Race 7 - Alumina(RIng)'!$L:$N,3,FALSE),"")</f>
        <v/>
      </c>
      <c r="J103" s="4" t="str">
        <f>IFERROR(VLOOKUP($A103,'Race 8 - Club Champs'!$L:$N,3,FALSE),"")</f>
        <v/>
      </c>
      <c r="K103" s="4">
        <f>SUM(C103:J103)</f>
        <v>0</v>
      </c>
    </row>
    <row r="104" spans="1:11" x14ac:dyDescent="0.25">
      <c r="A104" s="3" t="s">
        <v>97</v>
      </c>
      <c r="B104" s="3" t="str">
        <f>IFERROR(VLOOKUP(A104,'Race 8 - Club Champs'!C:D,2,FALSE),"")</f>
        <v/>
      </c>
      <c r="C104" s="4" t="str">
        <f>IFERROR(VLOOKUP($A104,'Race 1 - Smeaton Way'!$L:$N,3,FALSE),"")</f>
        <v/>
      </c>
      <c r="D104" s="4" t="str">
        <f>IFERROR(VLOOKUP($A104,'Race 2 - Pinjarra'!$L:$N,3,FALSE),"")</f>
        <v/>
      </c>
      <c r="E104" s="4" t="str">
        <f>IFERROR(VLOOKUP($A104,'Race 3 - Smeaton'!$L:$N,3,FALSE),"")</f>
        <v/>
      </c>
      <c r="F104" s="4" t="str">
        <f>IFERROR(VLOOKUP($A104,'Race 4 - Alumina'!$L:$N,3,FALSE),"")</f>
        <v/>
      </c>
      <c r="G104" s="4" t="str">
        <f>IFERROR(VLOOKUP($A104,'Race  5 - Motorplex'!$L:$N,3,FALSE),"")</f>
        <v/>
      </c>
      <c r="H104" s="4" t="str">
        <f>IFERROR(VLOOKUP($A104,'Race 6 - Pinjarra'!$L:$N,3,FALSE),"")</f>
        <v/>
      </c>
      <c r="I104" s="4" t="str">
        <f>IFERROR(VLOOKUP($A104,'Race 7 - Alumina(RIng)'!$L:$N,3,FALSE),"")</f>
        <v/>
      </c>
      <c r="J104" s="4" t="str">
        <f>IFERROR(VLOOKUP($A104,'Race 8 - Club Champs'!$L:$N,3,FALSE),"")</f>
        <v/>
      </c>
      <c r="K104" s="4">
        <f>SUM(C104:J104)</f>
        <v>0</v>
      </c>
    </row>
    <row r="105" spans="1:11" x14ac:dyDescent="0.25">
      <c r="A105" s="3" t="s">
        <v>101</v>
      </c>
      <c r="B105" s="3" t="str">
        <f>IFERROR(VLOOKUP(A105,'Race 8 - Club Champs'!C:D,2,FALSE),"")</f>
        <v/>
      </c>
      <c r="C105" s="4" t="str">
        <f>IFERROR(VLOOKUP($A105,'Race 1 - Smeaton Way'!$L:$N,3,FALSE),"")</f>
        <v/>
      </c>
      <c r="D105" s="4" t="str">
        <f>IFERROR(VLOOKUP($A105,'Race 2 - Pinjarra'!$L:$N,3,FALSE),"")</f>
        <v/>
      </c>
      <c r="E105" s="4" t="str">
        <f>IFERROR(VLOOKUP($A105,'Race 3 - Smeaton'!$L:$N,3,FALSE),"")</f>
        <v/>
      </c>
      <c r="F105" s="4" t="str">
        <f>IFERROR(VLOOKUP($A105,'Race 4 - Alumina'!$L:$N,3,FALSE),"")</f>
        <v/>
      </c>
      <c r="G105" s="4" t="str">
        <f>IFERROR(VLOOKUP($A105,'Race  5 - Motorplex'!$L:$N,3,FALSE),"")</f>
        <v/>
      </c>
      <c r="H105" s="4" t="str">
        <f>IFERROR(VLOOKUP($A105,'Race 6 - Pinjarra'!$L:$N,3,FALSE),"")</f>
        <v/>
      </c>
      <c r="I105" s="4" t="str">
        <f>IFERROR(VLOOKUP($A105,'Race 7 - Alumina(RIng)'!$L:$N,3,FALSE),"")</f>
        <v/>
      </c>
      <c r="J105" s="4" t="str">
        <f>IFERROR(VLOOKUP($A105,'Race 8 - Club Champs'!$L:$N,3,FALSE),"")</f>
        <v/>
      </c>
      <c r="K105" s="4">
        <f>SUM(C105:J105)</f>
        <v>0</v>
      </c>
    </row>
    <row r="106" spans="1:11" x14ac:dyDescent="0.25">
      <c r="A106" s="3" t="s">
        <v>103</v>
      </c>
      <c r="B106" s="3" t="str">
        <f>IFERROR(VLOOKUP(A106,'Race 8 - Club Champs'!C:D,2,FALSE),"")</f>
        <v/>
      </c>
      <c r="C106" s="4" t="str">
        <f>IFERROR(VLOOKUP($A106,'Race 1 - Smeaton Way'!$L:$N,3,FALSE),"")</f>
        <v/>
      </c>
      <c r="D106" s="4" t="str">
        <f>IFERROR(VLOOKUP($A106,'Race 2 - Pinjarra'!$L:$N,3,FALSE),"")</f>
        <v/>
      </c>
      <c r="E106" s="4" t="str">
        <f>IFERROR(VLOOKUP($A106,'Race 3 - Smeaton'!$L:$N,3,FALSE),"")</f>
        <v/>
      </c>
      <c r="F106" s="4" t="str">
        <f>IFERROR(VLOOKUP($A106,'Race 4 - Alumina'!$L:$N,3,FALSE),"")</f>
        <v/>
      </c>
      <c r="G106" s="4" t="str">
        <f>IFERROR(VLOOKUP($A106,'Race  5 - Motorplex'!$L:$N,3,FALSE),"")</f>
        <v/>
      </c>
      <c r="H106" s="4" t="str">
        <f>IFERROR(VLOOKUP($A106,'Race 6 - Pinjarra'!$L:$N,3,FALSE),"")</f>
        <v/>
      </c>
      <c r="I106" s="4" t="str">
        <f>IFERROR(VLOOKUP($A106,'Race 7 - Alumina(RIng)'!$L:$N,3,FALSE),"")</f>
        <v/>
      </c>
      <c r="J106" s="4" t="str">
        <f>IFERROR(VLOOKUP($A106,'Race 8 - Club Champs'!$L:$N,3,FALSE),"")</f>
        <v/>
      </c>
      <c r="K106" s="4">
        <f>SUM(C106:J106)</f>
        <v>0</v>
      </c>
    </row>
    <row r="107" spans="1:11" x14ac:dyDescent="0.25">
      <c r="A107" s="3" t="s">
        <v>104</v>
      </c>
      <c r="B107" s="3" t="str">
        <f>IFERROR(VLOOKUP(A107,'Race 8 - Club Champs'!C:D,2,FALSE),"")</f>
        <v/>
      </c>
      <c r="C107" s="4" t="str">
        <f>IFERROR(VLOOKUP($A107,'Race 1 - Smeaton Way'!$L:$N,3,FALSE),"")</f>
        <v/>
      </c>
      <c r="D107" s="4" t="str">
        <f>IFERROR(VLOOKUP($A107,'Race 2 - Pinjarra'!$L:$N,3,FALSE),"")</f>
        <v/>
      </c>
      <c r="E107" s="4" t="str">
        <f>IFERROR(VLOOKUP($A107,'Race 3 - Smeaton'!$L:$N,3,FALSE),"")</f>
        <v/>
      </c>
      <c r="F107" s="4" t="str">
        <f>IFERROR(VLOOKUP($A107,'Race 4 - Alumina'!$L:$N,3,FALSE),"")</f>
        <v/>
      </c>
      <c r="G107" s="4" t="str">
        <f>IFERROR(VLOOKUP($A107,'Race  5 - Motorplex'!$L:$N,3,FALSE),"")</f>
        <v/>
      </c>
      <c r="H107" s="4" t="str">
        <f>IFERROR(VLOOKUP($A107,'Race 6 - Pinjarra'!$L:$N,3,FALSE),"")</f>
        <v/>
      </c>
      <c r="I107" s="4" t="str">
        <f>IFERROR(VLOOKUP($A107,'Race 7 - Alumina(RIng)'!$L:$N,3,FALSE),"")</f>
        <v/>
      </c>
      <c r="J107" s="4" t="str">
        <f>IFERROR(VLOOKUP($A107,'Race 8 - Club Champs'!$L:$N,3,FALSE),"")</f>
        <v/>
      </c>
      <c r="K107" s="4">
        <f>SUM(C107:J107)</f>
        <v>0</v>
      </c>
    </row>
    <row r="108" spans="1:11" x14ac:dyDescent="0.25">
      <c r="A108" s="3" t="s">
        <v>107</v>
      </c>
      <c r="B108" s="3" t="str">
        <f>IFERROR(VLOOKUP(A108,'Race 8 - Club Champs'!C:D,2,FALSE),"")</f>
        <v/>
      </c>
      <c r="C108" s="4" t="str">
        <f>IFERROR(VLOOKUP($A108,'Race 1 - Smeaton Way'!$L:$N,3,FALSE),"")</f>
        <v/>
      </c>
      <c r="D108" s="4" t="str">
        <f>IFERROR(VLOOKUP($A108,'Race 2 - Pinjarra'!$L:$N,3,FALSE),"")</f>
        <v/>
      </c>
      <c r="E108" s="4" t="str">
        <f>IFERROR(VLOOKUP($A108,'Race 3 - Smeaton'!$L:$N,3,FALSE),"")</f>
        <v/>
      </c>
      <c r="F108" s="4" t="str">
        <f>IFERROR(VLOOKUP($A108,'Race 4 - Alumina'!$L:$N,3,FALSE),"")</f>
        <v/>
      </c>
      <c r="G108" s="4" t="str">
        <f>IFERROR(VLOOKUP($A108,'Race  5 - Motorplex'!$L:$N,3,FALSE),"")</f>
        <v/>
      </c>
      <c r="H108" s="4" t="str">
        <f>IFERROR(VLOOKUP($A108,'Race 6 - Pinjarra'!$L:$N,3,FALSE),"")</f>
        <v/>
      </c>
      <c r="I108" s="4" t="str">
        <f>IFERROR(VLOOKUP($A108,'Race 7 - Alumina(RIng)'!$L:$N,3,FALSE),"")</f>
        <v/>
      </c>
      <c r="J108" s="4" t="str">
        <f>IFERROR(VLOOKUP($A108,'Race 8 - Club Champs'!$L:$N,3,FALSE),"")</f>
        <v/>
      </c>
      <c r="K108" s="4">
        <f>SUM(C108:J108)</f>
        <v>0</v>
      </c>
    </row>
    <row r="109" spans="1:11" x14ac:dyDescent="0.25">
      <c r="A109" s="3" t="s">
        <v>108</v>
      </c>
      <c r="B109" s="3" t="str">
        <f>IFERROR(VLOOKUP(A109,'Race 8 - Club Champs'!C:D,2,FALSE),"")</f>
        <v/>
      </c>
      <c r="C109" s="4" t="str">
        <f>IFERROR(VLOOKUP($A109,'Race 1 - Smeaton Way'!$L:$N,3,FALSE),"")</f>
        <v/>
      </c>
      <c r="D109" s="4" t="str">
        <f>IFERROR(VLOOKUP($A109,'Race 2 - Pinjarra'!$L:$N,3,FALSE),"")</f>
        <v/>
      </c>
      <c r="E109" s="4" t="str">
        <f>IFERROR(VLOOKUP($A109,'Race 3 - Smeaton'!$L:$N,3,FALSE),"")</f>
        <v/>
      </c>
      <c r="F109" s="4" t="str">
        <f>IFERROR(VLOOKUP($A109,'Race 4 - Alumina'!$L:$N,3,FALSE),"")</f>
        <v/>
      </c>
      <c r="G109" s="4" t="str">
        <f>IFERROR(VLOOKUP($A109,'Race  5 - Motorplex'!$L:$N,3,FALSE),"")</f>
        <v/>
      </c>
      <c r="H109" s="4" t="str">
        <f>IFERROR(VLOOKUP($A109,'Race 6 - Pinjarra'!$L:$N,3,FALSE),"")</f>
        <v/>
      </c>
      <c r="I109" s="4" t="str">
        <f>IFERROR(VLOOKUP($A109,'Race 7 - Alumina(RIng)'!$L:$N,3,FALSE),"")</f>
        <v/>
      </c>
      <c r="J109" s="4" t="str">
        <f>IFERROR(VLOOKUP($A109,'Race 8 - Club Champs'!$L:$N,3,FALSE),"")</f>
        <v/>
      </c>
      <c r="K109" s="4">
        <f>SUM(C109:J109)</f>
        <v>0</v>
      </c>
    </row>
    <row r="110" spans="1:11" x14ac:dyDescent="0.25">
      <c r="A110" s="3" t="s">
        <v>116</v>
      </c>
      <c r="B110" s="3" t="str">
        <f>IFERROR(VLOOKUP(A110,'Race 8 - Club Champs'!C:D,2,FALSE),"")</f>
        <v/>
      </c>
      <c r="C110" s="4" t="str">
        <f>IFERROR(VLOOKUP($A110,'Race 1 - Smeaton Way'!$L:$N,3,FALSE),"")</f>
        <v/>
      </c>
      <c r="D110" s="4" t="str">
        <f>IFERROR(VLOOKUP($A110,'Race 2 - Pinjarra'!$L:$N,3,FALSE),"")</f>
        <v/>
      </c>
      <c r="E110" s="4" t="str">
        <f>IFERROR(VLOOKUP($A110,'Race 3 - Smeaton'!$L:$N,3,FALSE),"")</f>
        <v/>
      </c>
      <c r="F110" s="4" t="str">
        <f>IFERROR(VLOOKUP($A110,'Race 4 - Alumina'!$L:$N,3,FALSE),"")</f>
        <v/>
      </c>
      <c r="G110" s="4" t="str">
        <f>IFERROR(VLOOKUP($A110,'Race  5 - Motorplex'!$L:$N,3,FALSE),"")</f>
        <v/>
      </c>
      <c r="H110" s="4" t="str">
        <f>IFERROR(VLOOKUP($A110,'Race 6 - Pinjarra'!$L:$N,3,FALSE),"")</f>
        <v/>
      </c>
      <c r="I110" s="4" t="str">
        <f>IFERROR(VLOOKUP($A110,'Race 7 - Alumina(RIng)'!$L:$N,3,FALSE),"")</f>
        <v/>
      </c>
      <c r="J110" s="4" t="str">
        <f>IFERROR(VLOOKUP($A110,'Race 8 - Club Champs'!$L:$N,3,FALSE),"")</f>
        <v/>
      </c>
      <c r="K110" s="4">
        <f>SUM(C110:J110)</f>
        <v>0</v>
      </c>
    </row>
    <row r="111" spans="1:11" x14ac:dyDescent="0.25">
      <c r="A111" s="3" t="s">
        <v>118</v>
      </c>
      <c r="B111" s="3" t="str">
        <f>IFERROR(VLOOKUP(A111,'Race 8 - Club Champs'!C:D,2,FALSE),"")</f>
        <v/>
      </c>
      <c r="C111" s="4" t="str">
        <f>IFERROR(VLOOKUP($A111,'Race 1 - Smeaton Way'!$L:$N,3,FALSE),"")</f>
        <v/>
      </c>
      <c r="D111" s="4" t="str">
        <f>IFERROR(VLOOKUP($A111,'Race 2 - Pinjarra'!$L:$N,3,FALSE),"")</f>
        <v/>
      </c>
      <c r="E111" s="4" t="str">
        <f>IFERROR(VLOOKUP($A111,'Race 3 - Smeaton'!$L:$N,3,FALSE),"")</f>
        <v/>
      </c>
      <c r="F111" s="4" t="str">
        <f>IFERROR(VLOOKUP($A111,'Race 4 - Alumina'!$L:$N,3,FALSE),"")</f>
        <v/>
      </c>
      <c r="G111" s="4" t="str">
        <f>IFERROR(VLOOKUP($A111,'Race  5 - Motorplex'!$L:$N,3,FALSE),"")</f>
        <v/>
      </c>
      <c r="H111" s="4" t="str">
        <f>IFERROR(VLOOKUP($A111,'Race 6 - Pinjarra'!$L:$N,3,FALSE),"")</f>
        <v/>
      </c>
      <c r="I111" s="4" t="str">
        <f>IFERROR(VLOOKUP($A111,'Race 7 - Alumina(RIng)'!$L:$N,3,FALSE),"")</f>
        <v/>
      </c>
      <c r="J111" s="4" t="str">
        <f>IFERROR(VLOOKUP($A111,'Race 8 - Club Champs'!$L:$N,3,FALSE),"")</f>
        <v/>
      </c>
      <c r="K111" s="4">
        <f>SUM(C111:J111)</f>
        <v>0</v>
      </c>
    </row>
    <row r="112" spans="1:11" x14ac:dyDescent="0.25">
      <c r="A112" s="3" t="s">
        <v>120</v>
      </c>
      <c r="B112" s="3" t="str">
        <f>IFERROR(VLOOKUP(A112,'Race 8 - Club Champs'!C:D,2,FALSE),"")</f>
        <v/>
      </c>
      <c r="C112" s="4" t="str">
        <f>IFERROR(VLOOKUP($A112,'Race 1 - Smeaton Way'!$L:$N,3,FALSE),"")</f>
        <v/>
      </c>
      <c r="D112" s="4" t="str">
        <f>IFERROR(VLOOKUP($A112,'Race 2 - Pinjarra'!$L:$N,3,FALSE),"")</f>
        <v/>
      </c>
      <c r="E112" s="4" t="str">
        <f>IFERROR(VLOOKUP($A112,'Race 3 - Smeaton'!$L:$N,3,FALSE),"")</f>
        <v/>
      </c>
      <c r="F112" s="4" t="str">
        <f>IFERROR(VLOOKUP($A112,'Race 4 - Alumina'!$L:$N,3,FALSE),"")</f>
        <v/>
      </c>
      <c r="G112" s="4" t="str">
        <f>IFERROR(VLOOKUP($A112,'Race  5 - Motorplex'!$L:$N,3,FALSE),"")</f>
        <v/>
      </c>
      <c r="H112" s="4" t="str">
        <f>IFERROR(VLOOKUP($A112,'Race 6 - Pinjarra'!$L:$N,3,FALSE),"")</f>
        <v/>
      </c>
      <c r="I112" s="4" t="str">
        <f>IFERROR(VLOOKUP($A112,'Race 7 - Alumina(RIng)'!$L:$N,3,FALSE),"")</f>
        <v/>
      </c>
      <c r="J112" s="4" t="str">
        <f>IFERROR(VLOOKUP($A112,'Race 8 - Club Champs'!$L:$N,3,FALSE),"")</f>
        <v/>
      </c>
      <c r="K112" s="4">
        <f>SUM(C112:J112)</f>
        <v>0</v>
      </c>
    </row>
    <row r="113" spans="1:11" x14ac:dyDescent="0.25">
      <c r="A113" s="3" t="s">
        <v>127</v>
      </c>
      <c r="B113" s="3" t="str">
        <f>IFERROR(VLOOKUP(A113,'Race 8 - Club Champs'!C:D,2,FALSE),"")</f>
        <v/>
      </c>
      <c r="C113" s="4" t="str">
        <f>IFERROR(VLOOKUP($A113,'Race 1 - Smeaton Way'!$L:$N,3,FALSE),"")</f>
        <v/>
      </c>
      <c r="D113" s="4" t="str">
        <f>IFERROR(VLOOKUP($A113,'Race 2 - Pinjarra'!$L:$N,3,FALSE),"")</f>
        <v/>
      </c>
      <c r="E113" s="4" t="str">
        <f>IFERROR(VLOOKUP($A113,'Race 3 - Smeaton'!$L:$N,3,FALSE),"")</f>
        <v/>
      </c>
      <c r="F113" s="4" t="str">
        <f>IFERROR(VLOOKUP($A113,'Race 4 - Alumina'!$L:$N,3,FALSE),"")</f>
        <v/>
      </c>
      <c r="G113" s="4" t="str">
        <f>IFERROR(VLOOKUP($A113,'Race  5 - Motorplex'!$L:$N,3,FALSE),"")</f>
        <v/>
      </c>
      <c r="H113" s="4" t="str">
        <f>IFERROR(VLOOKUP($A113,'Race 6 - Pinjarra'!$L:$N,3,FALSE),"")</f>
        <v/>
      </c>
      <c r="I113" s="4" t="str">
        <f>IFERROR(VLOOKUP($A113,'Race 7 - Alumina(RIng)'!$L:$N,3,FALSE),"")</f>
        <v/>
      </c>
      <c r="J113" s="4" t="str">
        <f>IFERROR(VLOOKUP($A113,'Race 8 - Club Champs'!$L:$N,3,FALSE),"")</f>
        <v/>
      </c>
      <c r="K113" s="4">
        <f>SUM(C113:J113)</f>
        <v>0</v>
      </c>
    </row>
    <row r="114" spans="1:11" x14ac:dyDescent="0.25">
      <c r="A114" s="3" t="s">
        <v>128</v>
      </c>
      <c r="B114" s="3" t="str">
        <f>IFERROR(VLOOKUP(A114,'Race 8 - Club Champs'!C:D,2,FALSE),"")</f>
        <v/>
      </c>
      <c r="C114" s="4" t="str">
        <f>IFERROR(VLOOKUP($A114,'Race 1 - Smeaton Way'!$L:$N,3,FALSE),"")</f>
        <v/>
      </c>
      <c r="D114" s="4" t="str">
        <f>IFERROR(VLOOKUP($A114,'Race 2 - Pinjarra'!$L:$N,3,FALSE),"")</f>
        <v/>
      </c>
      <c r="E114" s="4" t="str">
        <f>IFERROR(VLOOKUP($A114,'Race 3 - Smeaton'!$L:$N,3,FALSE),"")</f>
        <v/>
      </c>
      <c r="F114" s="4" t="str">
        <f>IFERROR(VLOOKUP($A114,'Race 4 - Alumina'!$L:$N,3,FALSE),"")</f>
        <v/>
      </c>
      <c r="G114" s="4" t="str">
        <f>IFERROR(VLOOKUP($A114,'Race  5 - Motorplex'!$L:$N,3,FALSE),"")</f>
        <v/>
      </c>
      <c r="H114" s="4" t="str">
        <f>IFERROR(VLOOKUP($A114,'Race 6 - Pinjarra'!$L:$N,3,FALSE),"")</f>
        <v/>
      </c>
      <c r="I114" s="4" t="str">
        <f>IFERROR(VLOOKUP($A114,'Race 7 - Alumina(RIng)'!$L:$N,3,FALSE),"")</f>
        <v/>
      </c>
      <c r="J114" s="4" t="str">
        <f>IFERROR(VLOOKUP($A114,'Race 8 - Club Champs'!$L:$N,3,FALSE),"")</f>
        <v/>
      </c>
      <c r="K114" s="4">
        <f>SUM(C114:J114)</f>
        <v>0</v>
      </c>
    </row>
    <row r="115" spans="1:11" x14ac:dyDescent="0.25">
      <c r="A115" s="3" t="s">
        <v>132</v>
      </c>
      <c r="B115" s="3" t="str">
        <f>IFERROR(VLOOKUP(A115,'Race 8 - Club Champs'!C:D,2,FALSE),"")</f>
        <v/>
      </c>
      <c r="C115" s="4" t="str">
        <f>IFERROR(VLOOKUP($A115,'Race 1 - Smeaton Way'!$L:$N,3,FALSE),"")</f>
        <v/>
      </c>
      <c r="D115" s="4" t="str">
        <f>IFERROR(VLOOKUP($A115,'Race 2 - Pinjarra'!$L:$N,3,FALSE),"")</f>
        <v/>
      </c>
      <c r="E115" s="4" t="str">
        <f>IFERROR(VLOOKUP($A115,'Race 3 - Smeaton'!$L:$N,3,FALSE),"")</f>
        <v/>
      </c>
      <c r="F115" s="4" t="str">
        <f>IFERROR(VLOOKUP($A115,'Race 4 - Alumina'!$L:$N,3,FALSE),"")</f>
        <v/>
      </c>
      <c r="G115" s="4" t="str">
        <f>IFERROR(VLOOKUP($A115,'Race  5 - Motorplex'!$L:$N,3,FALSE),"")</f>
        <v/>
      </c>
      <c r="H115" s="4" t="str">
        <f>IFERROR(VLOOKUP($A115,'Race 6 - Pinjarra'!$L:$N,3,FALSE),"")</f>
        <v/>
      </c>
      <c r="I115" s="4" t="str">
        <f>IFERROR(VLOOKUP($A115,'Race 7 - Alumina(RIng)'!$L:$N,3,FALSE),"")</f>
        <v/>
      </c>
      <c r="J115" s="4" t="str">
        <f>IFERROR(VLOOKUP($A115,'Race 8 - Club Champs'!$L:$N,3,FALSE),"")</f>
        <v/>
      </c>
      <c r="K115" s="4">
        <f>SUM(C115:J115)</f>
        <v>0</v>
      </c>
    </row>
    <row r="116" spans="1:11" x14ac:dyDescent="0.25">
      <c r="A116" s="3" t="s">
        <v>133</v>
      </c>
      <c r="B116" s="3" t="str">
        <f>IFERROR(VLOOKUP(A116,'Race 8 - Club Champs'!C:D,2,FALSE),"")</f>
        <v/>
      </c>
      <c r="C116" s="4" t="str">
        <f>IFERROR(VLOOKUP($A116,'Race 1 - Smeaton Way'!$L:$N,3,FALSE),"")</f>
        <v/>
      </c>
      <c r="D116" s="4" t="str">
        <f>IFERROR(VLOOKUP($A116,'Race 2 - Pinjarra'!$L:$N,3,FALSE),"")</f>
        <v/>
      </c>
      <c r="E116" s="4" t="str">
        <f>IFERROR(VLOOKUP($A116,'Race 3 - Smeaton'!$L:$N,3,FALSE),"")</f>
        <v/>
      </c>
      <c r="F116" s="4" t="str">
        <f>IFERROR(VLOOKUP($A116,'Race 4 - Alumina'!$L:$N,3,FALSE),"")</f>
        <v/>
      </c>
      <c r="G116" s="4" t="str">
        <f>IFERROR(VLOOKUP($A116,'Race  5 - Motorplex'!$L:$N,3,FALSE),"")</f>
        <v/>
      </c>
      <c r="H116" s="4" t="str">
        <f>IFERROR(VLOOKUP($A116,'Race 6 - Pinjarra'!$L:$N,3,FALSE),"")</f>
        <v/>
      </c>
      <c r="I116" s="4" t="str">
        <f>IFERROR(VLOOKUP($A116,'Race 7 - Alumina(RIng)'!$L:$N,3,FALSE),"")</f>
        <v/>
      </c>
      <c r="J116" s="4" t="str">
        <f>IFERROR(VLOOKUP($A116,'Race 8 - Club Champs'!$L:$N,3,FALSE),"")</f>
        <v/>
      </c>
      <c r="K116" s="4">
        <f>SUM(C116:J116)</f>
        <v>0</v>
      </c>
    </row>
    <row r="117" spans="1:11" x14ac:dyDescent="0.25">
      <c r="A117" s="3" t="s">
        <v>135</v>
      </c>
      <c r="B117" s="3" t="str">
        <f>IFERROR(VLOOKUP(A117,'Race 8 - Club Champs'!C:D,2,FALSE),"")</f>
        <v/>
      </c>
      <c r="C117" s="4" t="str">
        <f>IFERROR(VLOOKUP($A117,'Race 1 - Smeaton Way'!$L:$N,3,FALSE),"")</f>
        <v/>
      </c>
      <c r="D117" s="4" t="str">
        <f>IFERROR(VLOOKUP($A117,'Race 2 - Pinjarra'!$L:$N,3,FALSE),"")</f>
        <v/>
      </c>
      <c r="E117" s="4" t="str">
        <f>IFERROR(VLOOKUP($A117,'Race 3 - Smeaton'!$L:$N,3,FALSE),"")</f>
        <v/>
      </c>
      <c r="F117" s="4" t="str">
        <f>IFERROR(VLOOKUP($A117,'Race 4 - Alumina'!$L:$N,3,FALSE),"")</f>
        <v/>
      </c>
      <c r="G117" s="4" t="str">
        <f>IFERROR(VLOOKUP($A117,'Race  5 - Motorplex'!$L:$N,3,FALSE),"")</f>
        <v/>
      </c>
      <c r="H117" s="4" t="str">
        <f>IFERROR(VLOOKUP($A117,'Race 6 - Pinjarra'!$L:$N,3,FALSE),"")</f>
        <v/>
      </c>
      <c r="I117" s="4" t="str">
        <f>IFERROR(VLOOKUP($A117,'Race 7 - Alumina(RIng)'!$L:$N,3,FALSE),"")</f>
        <v/>
      </c>
      <c r="J117" s="4" t="str">
        <f>IFERROR(VLOOKUP($A117,'Race 8 - Club Champs'!$L:$N,3,FALSE),"")</f>
        <v/>
      </c>
      <c r="K117" s="4">
        <f>SUM(C117:J117)</f>
        <v>0</v>
      </c>
    </row>
    <row r="118" spans="1:11" x14ac:dyDescent="0.25">
      <c r="A118" s="3" t="s">
        <v>139</v>
      </c>
      <c r="B118" s="3" t="str">
        <f>IFERROR(VLOOKUP(A118,'Race 8 - Club Champs'!C:D,2,FALSE),"")</f>
        <v/>
      </c>
      <c r="C118" s="4" t="str">
        <f>IFERROR(VLOOKUP($A118,'Race 1 - Smeaton Way'!$L:$N,3,FALSE),"")</f>
        <v/>
      </c>
      <c r="D118" s="4" t="str">
        <f>IFERROR(VLOOKUP($A118,'Race 2 - Pinjarra'!$L:$N,3,FALSE),"")</f>
        <v/>
      </c>
      <c r="E118" s="4" t="str">
        <f>IFERROR(VLOOKUP($A118,'Race 3 - Smeaton'!$L:$N,3,FALSE),"")</f>
        <v/>
      </c>
      <c r="F118" s="4" t="str">
        <f>IFERROR(VLOOKUP($A118,'Race 4 - Alumina'!$L:$N,3,FALSE),"")</f>
        <v/>
      </c>
      <c r="G118" s="4" t="str">
        <f>IFERROR(VLOOKUP($A118,'Race  5 - Motorplex'!$L:$N,3,FALSE),"")</f>
        <v/>
      </c>
      <c r="H118" s="4" t="str">
        <f>IFERROR(VLOOKUP($A118,'Race 6 - Pinjarra'!$L:$N,3,FALSE),"")</f>
        <v/>
      </c>
      <c r="I118" s="4" t="str">
        <f>IFERROR(VLOOKUP($A118,'Race 7 - Alumina(RIng)'!$L:$N,3,FALSE),"")</f>
        <v/>
      </c>
      <c r="J118" s="4" t="str">
        <f>IFERROR(VLOOKUP($A118,'Race 8 - Club Champs'!$L:$N,3,FALSE),"")</f>
        <v/>
      </c>
      <c r="K118" s="4">
        <f>SUM(C118:J118)</f>
        <v>0</v>
      </c>
    </row>
    <row r="119" spans="1:11" x14ac:dyDescent="0.25">
      <c r="A119" s="3" t="s">
        <v>140</v>
      </c>
      <c r="B119" s="3" t="str">
        <f>IFERROR(VLOOKUP(A119,'Race 8 - Club Champs'!C:D,2,FALSE),"")</f>
        <v/>
      </c>
      <c r="C119" s="4" t="str">
        <f>IFERROR(VLOOKUP($A119,'Race 1 - Smeaton Way'!$L:$N,3,FALSE),"")</f>
        <v/>
      </c>
      <c r="D119" s="4" t="str">
        <f>IFERROR(VLOOKUP($A119,'Race 2 - Pinjarra'!$L:$N,3,FALSE),"")</f>
        <v/>
      </c>
      <c r="E119" s="4" t="str">
        <f>IFERROR(VLOOKUP($A119,'Race 3 - Smeaton'!$L:$N,3,FALSE),"")</f>
        <v/>
      </c>
      <c r="F119" s="4" t="str">
        <f>IFERROR(VLOOKUP($A119,'Race 4 - Alumina'!$L:$N,3,FALSE),"")</f>
        <v/>
      </c>
      <c r="G119" s="4" t="str">
        <f>IFERROR(VLOOKUP($A119,'Race  5 - Motorplex'!$L:$N,3,FALSE),"")</f>
        <v/>
      </c>
      <c r="H119" s="4" t="str">
        <f>IFERROR(VLOOKUP($A119,'Race 6 - Pinjarra'!$L:$N,3,FALSE),"")</f>
        <v/>
      </c>
      <c r="I119" s="4" t="str">
        <f>IFERROR(VLOOKUP($A119,'Race 7 - Alumina(RIng)'!$L:$N,3,FALSE),"")</f>
        <v/>
      </c>
      <c r="J119" s="4" t="str">
        <f>IFERROR(VLOOKUP($A119,'Race 8 - Club Champs'!$L:$N,3,FALSE),"")</f>
        <v/>
      </c>
      <c r="K119" s="4">
        <f>SUM(C119:J119)</f>
        <v>0</v>
      </c>
    </row>
    <row r="120" spans="1:11" x14ac:dyDescent="0.25">
      <c r="A120" s="3" t="s">
        <v>141</v>
      </c>
      <c r="B120" s="3" t="str">
        <f>IFERROR(VLOOKUP(A120,'Race 8 - Club Champs'!C:D,2,FALSE),"")</f>
        <v/>
      </c>
      <c r="C120" s="4" t="str">
        <f>IFERROR(VLOOKUP($A120,'Race 1 - Smeaton Way'!$L:$N,3,FALSE),"")</f>
        <v/>
      </c>
      <c r="D120" s="4" t="str">
        <f>IFERROR(VLOOKUP($A120,'Race 2 - Pinjarra'!$L:$N,3,FALSE),"")</f>
        <v/>
      </c>
      <c r="E120" s="4" t="str">
        <f>IFERROR(VLOOKUP($A120,'Race 3 - Smeaton'!$L:$N,3,FALSE),"")</f>
        <v/>
      </c>
      <c r="F120" s="4" t="str">
        <f>IFERROR(VLOOKUP($A120,'Race 4 - Alumina'!$L:$N,3,FALSE),"")</f>
        <v/>
      </c>
      <c r="G120" s="4" t="str">
        <f>IFERROR(VLOOKUP($A120,'Race  5 - Motorplex'!$L:$N,3,FALSE),"")</f>
        <v/>
      </c>
      <c r="H120" s="4" t="str">
        <f>IFERROR(VLOOKUP($A120,'Race 6 - Pinjarra'!$L:$N,3,FALSE),"")</f>
        <v/>
      </c>
      <c r="I120" s="4">
        <f>IFERROR(VLOOKUP($A120,'Race 7 - Alumina(RIng)'!$L:$N,3,FALSE),"")</f>
        <v>0</v>
      </c>
      <c r="J120" s="4" t="str">
        <f>IFERROR(VLOOKUP($A120,'Race 8 - Club Champs'!$L:$N,3,FALSE),"")</f>
        <v/>
      </c>
      <c r="K120" s="4">
        <f>SUM(C120:J120)</f>
        <v>0</v>
      </c>
    </row>
    <row r="121" spans="1:11" x14ac:dyDescent="0.25">
      <c r="A121" s="3" t="s">
        <v>144</v>
      </c>
      <c r="B121" s="3" t="str">
        <f>IFERROR(VLOOKUP(A121,'Race 8 - Club Champs'!C:D,2,FALSE),"")</f>
        <v/>
      </c>
      <c r="C121" s="4" t="str">
        <f>IFERROR(VLOOKUP($A121,'Race 1 - Smeaton Way'!$L:$N,3,FALSE),"")</f>
        <v/>
      </c>
      <c r="D121" s="4" t="str">
        <f>IFERROR(VLOOKUP($A121,'Race 2 - Pinjarra'!$L:$N,3,FALSE),"")</f>
        <v/>
      </c>
      <c r="E121" s="4" t="str">
        <f>IFERROR(VLOOKUP($A121,'Race 3 - Smeaton'!$L:$N,3,FALSE),"")</f>
        <v/>
      </c>
      <c r="F121" s="4" t="str">
        <f>IFERROR(VLOOKUP($A121,'Race 4 - Alumina'!$L:$N,3,FALSE),"")</f>
        <v/>
      </c>
      <c r="G121" s="4" t="str">
        <f>IFERROR(VLOOKUP($A121,'Race  5 - Motorplex'!$L:$N,3,FALSE),"")</f>
        <v/>
      </c>
      <c r="H121" s="4" t="str">
        <f>IFERROR(VLOOKUP($A121,'Race 6 - Pinjarra'!$L:$N,3,FALSE),"")</f>
        <v/>
      </c>
      <c r="I121" s="4" t="str">
        <f>IFERROR(VLOOKUP($A121,'Race 7 - Alumina(RIng)'!$L:$N,3,FALSE),"")</f>
        <v/>
      </c>
      <c r="J121" s="4" t="str">
        <f>IFERROR(VLOOKUP($A121,'Race 8 - Club Champs'!$L:$N,3,FALSE),"")</f>
        <v/>
      </c>
      <c r="K121" s="4">
        <f>SUM(C121:J121)</f>
        <v>0</v>
      </c>
    </row>
    <row r="122" spans="1:11" x14ac:dyDescent="0.25">
      <c r="A122" s="3" t="s">
        <v>145</v>
      </c>
      <c r="B122" s="3" t="str">
        <f>IFERROR(VLOOKUP(A122,'Race 8 - Club Champs'!C:D,2,FALSE),"")</f>
        <v/>
      </c>
      <c r="C122" s="4" t="str">
        <f>IFERROR(VLOOKUP($A122,'Race 1 - Smeaton Way'!$L:$N,3,FALSE),"")</f>
        <v/>
      </c>
      <c r="D122" s="4" t="str">
        <f>IFERROR(VLOOKUP($A122,'Race 2 - Pinjarra'!$L:$N,3,FALSE),"")</f>
        <v/>
      </c>
      <c r="E122" s="4" t="str">
        <f>IFERROR(VLOOKUP($A122,'Race 3 - Smeaton'!$L:$N,3,FALSE),"")</f>
        <v/>
      </c>
      <c r="F122" s="4" t="str">
        <f>IFERROR(VLOOKUP($A122,'Race 4 - Alumina'!$L:$N,3,FALSE),"")</f>
        <v/>
      </c>
      <c r="G122" s="4" t="str">
        <f>IFERROR(VLOOKUP($A122,'Race  5 - Motorplex'!$L:$N,3,FALSE),"")</f>
        <v/>
      </c>
      <c r="H122" s="4" t="str">
        <f>IFERROR(VLOOKUP($A122,'Race 6 - Pinjarra'!$L:$N,3,FALSE),"")</f>
        <v/>
      </c>
      <c r="I122" s="4" t="str">
        <f>IFERROR(VLOOKUP($A122,'Race 7 - Alumina(RIng)'!$L:$N,3,FALSE),"")</f>
        <v/>
      </c>
      <c r="J122" s="4" t="str">
        <f>IFERROR(VLOOKUP($A122,'Race 8 - Club Champs'!$L:$N,3,FALSE),"")</f>
        <v/>
      </c>
      <c r="K122" s="4">
        <f>SUM(C122:J122)</f>
        <v>0</v>
      </c>
    </row>
    <row r="123" spans="1:11" x14ac:dyDescent="0.25">
      <c r="A123" s="3" t="s">
        <v>149</v>
      </c>
      <c r="B123" s="3" t="str">
        <f>IFERROR(VLOOKUP(A123,'Race 8 - Club Champs'!C:D,2,FALSE),"")</f>
        <v/>
      </c>
      <c r="C123" s="4" t="str">
        <f>IFERROR(VLOOKUP($A123,'Race 1 - Smeaton Way'!$L:$N,3,FALSE),"")</f>
        <v/>
      </c>
      <c r="D123" s="4" t="str">
        <f>IFERROR(VLOOKUP($A123,'Race 2 - Pinjarra'!$L:$N,3,FALSE),"")</f>
        <v/>
      </c>
      <c r="E123" s="4" t="str">
        <f>IFERROR(VLOOKUP($A123,'Race 3 - Smeaton'!$L:$N,3,FALSE),"")</f>
        <v/>
      </c>
      <c r="F123" s="4" t="str">
        <f>IFERROR(VLOOKUP($A123,'Race 4 - Alumina'!$L:$N,3,FALSE),"")</f>
        <v/>
      </c>
      <c r="G123" s="4" t="str">
        <f>IFERROR(VLOOKUP($A123,'Race  5 - Motorplex'!$L:$N,3,FALSE),"")</f>
        <v/>
      </c>
      <c r="H123" s="4" t="str">
        <f>IFERROR(VLOOKUP($A123,'Race 6 - Pinjarra'!$L:$N,3,FALSE),"")</f>
        <v/>
      </c>
      <c r="I123" s="4" t="str">
        <f>IFERROR(VLOOKUP($A123,'Race 7 - Alumina(RIng)'!$L:$N,3,FALSE),"")</f>
        <v/>
      </c>
      <c r="J123" s="4" t="str">
        <f>IFERROR(VLOOKUP($A123,'Race 8 - Club Champs'!$L:$N,3,FALSE),"")</f>
        <v/>
      </c>
      <c r="K123" s="4">
        <f>SUM(C123:J123)</f>
        <v>0</v>
      </c>
    </row>
    <row r="124" spans="1:11" x14ac:dyDescent="0.25">
      <c r="A124" s="3" t="s">
        <v>150</v>
      </c>
      <c r="B124" s="3" t="str">
        <f>IFERROR(VLOOKUP(A124,'Race 8 - Club Champs'!C:D,2,FALSE),"")</f>
        <v/>
      </c>
      <c r="C124" s="4" t="str">
        <f>IFERROR(VLOOKUP($A124,'Race 1 - Smeaton Way'!$L:$N,3,FALSE),"")</f>
        <v/>
      </c>
      <c r="D124" s="4" t="str">
        <f>IFERROR(VLOOKUP($A124,'Race 2 - Pinjarra'!$L:$N,3,FALSE),"")</f>
        <v/>
      </c>
      <c r="E124" s="4" t="str">
        <f>IFERROR(VLOOKUP($A124,'Race 3 - Smeaton'!$L:$N,3,FALSE),"")</f>
        <v/>
      </c>
      <c r="F124" s="4" t="str">
        <f>IFERROR(VLOOKUP($A124,'Race 4 - Alumina'!$L:$N,3,FALSE),"")</f>
        <v/>
      </c>
      <c r="G124" s="4" t="str">
        <f>IFERROR(VLOOKUP($A124,'Race  5 - Motorplex'!$L:$N,3,FALSE),"")</f>
        <v/>
      </c>
      <c r="H124" s="4" t="str">
        <f>IFERROR(VLOOKUP($A124,'Race 6 - Pinjarra'!$L:$N,3,FALSE),"")</f>
        <v/>
      </c>
      <c r="I124" s="4">
        <f>IFERROR(VLOOKUP($A124,'Race 7 - Alumina(RIng)'!$L:$N,3,FALSE),"")</f>
        <v>0</v>
      </c>
      <c r="J124" s="4" t="str">
        <f>IFERROR(VLOOKUP($A124,'Race 8 - Club Champs'!$L:$N,3,FALSE),"")</f>
        <v/>
      </c>
      <c r="K124" s="4">
        <f>SUM(C124:J124)</f>
        <v>0</v>
      </c>
    </row>
    <row r="125" spans="1:11" x14ac:dyDescent="0.25">
      <c r="A125" s="3" t="s">
        <v>154</v>
      </c>
      <c r="B125" s="3" t="str">
        <f>IFERROR(VLOOKUP(A125,'Race 8 - Club Champs'!C:D,2,FALSE),"")</f>
        <v/>
      </c>
      <c r="C125" s="4" t="str">
        <f>IFERROR(VLOOKUP($A125,'Race 1 - Smeaton Way'!$L:$N,3,FALSE),"")</f>
        <v/>
      </c>
      <c r="D125" s="4" t="str">
        <f>IFERROR(VLOOKUP($A125,'Race 2 - Pinjarra'!$L:$N,3,FALSE),"")</f>
        <v/>
      </c>
      <c r="E125" s="4" t="str">
        <f>IFERROR(VLOOKUP($A125,'Race 3 - Smeaton'!$L:$N,3,FALSE),"")</f>
        <v/>
      </c>
      <c r="F125" s="4" t="str">
        <f>IFERROR(VLOOKUP($A125,'Race 4 - Alumina'!$L:$N,3,FALSE),"")</f>
        <v/>
      </c>
      <c r="G125" s="4" t="str">
        <f>IFERROR(VLOOKUP($A125,'Race  5 - Motorplex'!$L:$N,3,FALSE),"")</f>
        <v/>
      </c>
      <c r="H125" s="4" t="str">
        <f>IFERROR(VLOOKUP($A125,'Race 6 - Pinjarra'!$L:$N,3,FALSE),"")</f>
        <v/>
      </c>
      <c r="I125" s="4" t="str">
        <f>IFERROR(VLOOKUP($A125,'Race 7 - Alumina(RIng)'!$L:$N,3,FALSE),"")</f>
        <v/>
      </c>
      <c r="J125" s="4" t="str">
        <f>IFERROR(VLOOKUP($A125,'Race 8 - Club Champs'!$L:$N,3,FALSE),"")</f>
        <v/>
      </c>
      <c r="K125" s="4">
        <f>SUM(C125:J125)</f>
        <v>0</v>
      </c>
    </row>
    <row r="126" spans="1:11" x14ac:dyDescent="0.25">
      <c r="A126" s="3" t="s">
        <v>154</v>
      </c>
      <c r="B126" s="3" t="str">
        <f>IFERROR(VLOOKUP(A126,'Race 8 - Club Champs'!C:D,2,FALSE),"")</f>
        <v/>
      </c>
      <c r="C126" s="4" t="str">
        <f>IFERROR(VLOOKUP($A126,'Race 1 - Smeaton Way'!$L:$N,3,FALSE),"")</f>
        <v/>
      </c>
      <c r="D126" s="4" t="str">
        <f>IFERROR(VLOOKUP($A126,'Race 2 - Pinjarra'!$L:$N,3,FALSE),"")</f>
        <v/>
      </c>
      <c r="E126" s="4" t="str">
        <f>IFERROR(VLOOKUP($A126,'Race 3 - Smeaton'!$L:$N,3,FALSE),"")</f>
        <v/>
      </c>
      <c r="F126" s="4" t="str">
        <f>IFERROR(VLOOKUP($A126,'Race 4 - Alumina'!$L:$N,3,FALSE),"")</f>
        <v/>
      </c>
      <c r="G126" s="4" t="str">
        <f>IFERROR(VLOOKUP($A126,'Race  5 - Motorplex'!$L:$N,3,FALSE),"")</f>
        <v/>
      </c>
      <c r="H126" s="4" t="str">
        <f>IFERROR(VLOOKUP($A126,'Race 6 - Pinjarra'!$L:$N,3,FALSE),"")</f>
        <v/>
      </c>
      <c r="I126" s="4" t="str">
        <f>IFERROR(VLOOKUP($A126,'Race 7 - Alumina(RIng)'!$L:$N,3,FALSE),"")</f>
        <v/>
      </c>
      <c r="J126" s="4" t="str">
        <f>IFERROR(VLOOKUP($A126,'Race 8 - Club Champs'!$L:$N,3,FALSE),"")</f>
        <v/>
      </c>
      <c r="K126" s="4">
        <f>SUM(C126:J126)</f>
        <v>0</v>
      </c>
    </row>
    <row r="127" spans="1:11" x14ac:dyDescent="0.25">
      <c r="A127" s="3" t="s">
        <v>156</v>
      </c>
      <c r="B127" s="3" t="str">
        <f>IFERROR(VLOOKUP(A127,'Race 8 - Club Champs'!C:D,2,FALSE),"")</f>
        <v/>
      </c>
      <c r="C127" s="4" t="str">
        <f>IFERROR(VLOOKUP($A127,'Race 1 - Smeaton Way'!$L:$N,3,FALSE),"")</f>
        <v/>
      </c>
      <c r="D127" s="4" t="str">
        <f>IFERROR(VLOOKUP($A127,'Race 2 - Pinjarra'!$L:$N,3,FALSE),"")</f>
        <v/>
      </c>
      <c r="E127" s="4" t="str">
        <f>IFERROR(VLOOKUP($A127,'Race 3 - Smeaton'!$L:$N,3,FALSE),"")</f>
        <v/>
      </c>
      <c r="F127" s="4" t="str">
        <f>IFERROR(VLOOKUP($A127,'Race 4 - Alumina'!$L:$N,3,FALSE),"")</f>
        <v/>
      </c>
      <c r="G127" s="4" t="str">
        <f>IFERROR(VLOOKUP($A127,'Race  5 - Motorplex'!$L:$N,3,FALSE),"")</f>
        <v/>
      </c>
      <c r="H127" s="4" t="str">
        <f>IFERROR(VLOOKUP($A127,'Race 6 - Pinjarra'!$L:$N,3,FALSE),"")</f>
        <v/>
      </c>
      <c r="I127" s="4" t="str">
        <f>IFERROR(VLOOKUP($A127,'Race 7 - Alumina(RIng)'!$L:$N,3,FALSE),"")</f>
        <v/>
      </c>
      <c r="J127" s="4" t="str">
        <f>IFERROR(VLOOKUP($A127,'Race 8 - Club Champs'!$L:$N,3,FALSE),"")</f>
        <v/>
      </c>
      <c r="K127" s="4">
        <f>SUM(C127:J127)</f>
        <v>0</v>
      </c>
    </row>
    <row r="128" spans="1:11" x14ac:dyDescent="0.25">
      <c r="A128" s="3" t="s">
        <v>158</v>
      </c>
      <c r="B128" s="3" t="str">
        <f>IFERROR(VLOOKUP(A128,'Race 8 - Club Champs'!C:D,2,FALSE),"")</f>
        <v/>
      </c>
      <c r="C128" s="4" t="str">
        <f>IFERROR(VLOOKUP($A128,'Race 1 - Smeaton Way'!$L:$N,3,FALSE),"")</f>
        <v/>
      </c>
      <c r="D128" s="4" t="str">
        <f>IFERROR(VLOOKUP($A128,'Race 2 - Pinjarra'!$L:$N,3,FALSE),"")</f>
        <v/>
      </c>
      <c r="E128" s="4" t="str">
        <f>IFERROR(VLOOKUP($A128,'Race 3 - Smeaton'!$L:$N,3,FALSE),"")</f>
        <v/>
      </c>
      <c r="F128" s="4" t="str">
        <f>IFERROR(VLOOKUP($A128,'Race 4 - Alumina'!$L:$N,3,FALSE),"")</f>
        <v/>
      </c>
      <c r="G128" s="4" t="str">
        <f>IFERROR(VLOOKUP($A128,'Race  5 - Motorplex'!$L:$N,3,FALSE),"")</f>
        <v/>
      </c>
      <c r="H128" s="4" t="str">
        <f>IFERROR(VLOOKUP($A128,'Race 6 - Pinjarra'!$L:$N,3,FALSE),"")</f>
        <v/>
      </c>
      <c r="I128" s="4" t="str">
        <f>IFERROR(VLOOKUP($A128,'Race 7 - Alumina(RIng)'!$L:$N,3,FALSE),"")</f>
        <v/>
      </c>
      <c r="J128" s="4" t="str">
        <f>IFERROR(VLOOKUP($A128,'Race 8 - Club Champs'!$L:$N,3,FALSE),"")</f>
        <v/>
      </c>
      <c r="K128" s="4">
        <f>SUM(C128:J128)</f>
        <v>0</v>
      </c>
    </row>
    <row r="129" spans="1:11" x14ac:dyDescent="0.25">
      <c r="A129" s="3" t="s">
        <v>159</v>
      </c>
      <c r="B129" s="3" t="str">
        <f>IFERROR(VLOOKUP(A129,'Race 8 - Club Champs'!C:D,2,FALSE),"")</f>
        <v/>
      </c>
      <c r="C129" s="4" t="str">
        <f>IFERROR(VLOOKUP($A129,'Race 1 - Smeaton Way'!$L:$N,3,FALSE),"")</f>
        <v/>
      </c>
      <c r="D129" s="4" t="str">
        <f>IFERROR(VLOOKUP($A129,'Race 2 - Pinjarra'!$L:$N,3,FALSE),"")</f>
        <v/>
      </c>
      <c r="E129" s="4" t="str">
        <f>IFERROR(VLOOKUP($A129,'Race 3 - Smeaton'!$L:$N,3,FALSE),"")</f>
        <v/>
      </c>
      <c r="F129" s="4" t="str">
        <f>IFERROR(VLOOKUP($A129,'Race 4 - Alumina'!$L:$N,3,FALSE),"")</f>
        <v/>
      </c>
      <c r="G129" s="4" t="str">
        <f>IFERROR(VLOOKUP($A129,'Race  5 - Motorplex'!$L:$N,3,FALSE),"")</f>
        <v/>
      </c>
      <c r="H129" s="4" t="str">
        <f>IFERROR(VLOOKUP($A129,'Race 6 - Pinjarra'!$L:$N,3,FALSE),"")</f>
        <v/>
      </c>
      <c r="I129" s="4" t="str">
        <f>IFERROR(VLOOKUP($A129,'Race 7 - Alumina(RIng)'!$L:$N,3,FALSE),"")</f>
        <v/>
      </c>
      <c r="J129" s="4" t="str">
        <f>IFERROR(VLOOKUP($A129,'Race 8 - Club Champs'!$L:$N,3,FALSE),"")</f>
        <v/>
      </c>
      <c r="K129" s="4">
        <f>SUM(C129:J129)</f>
        <v>0</v>
      </c>
    </row>
    <row r="130" spans="1:11" x14ac:dyDescent="0.25">
      <c r="A130" s="3" t="s">
        <v>161</v>
      </c>
      <c r="B130" s="3" t="str">
        <f>IFERROR(VLOOKUP(A130,'Race 8 - Club Champs'!C:D,2,FALSE),"")</f>
        <v/>
      </c>
      <c r="C130" s="4" t="str">
        <f>IFERROR(VLOOKUP($A130,'Race 1 - Smeaton Way'!$L:$N,3,FALSE),"")</f>
        <v/>
      </c>
      <c r="D130" s="4" t="str">
        <f>IFERROR(VLOOKUP($A130,'Race 2 - Pinjarra'!$L:$N,3,FALSE),"")</f>
        <v/>
      </c>
      <c r="E130" s="4" t="str">
        <f>IFERROR(VLOOKUP($A130,'Race 3 - Smeaton'!$L:$N,3,FALSE),"")</f>
        <v/>
      </c>
      <c r="F130" s="4" t="str">
        <f>IFERROR(VLOOKUP($A130,'Race 4 - Alumina'!$L:$N,3,FALSE),"")</f>
        <v/>
      </c>
      <c r="G130" s="4" t="str">
        <f>IFERROR(VLOOKUP($A130,'Race  5 - Motorplex'!$L:$N,3,FALSE),"")</f>
        <v/>
      </c>
      <c r="H130" s="4" t="str">
        <f>IFERROR(VLOOKUP($A130,'Race 6 - Pinjarra'!$L:$N,3,FALSE),"")</f>
        <v/>
      </c>
      <c r="I130" s="4" t="str">
        <f>IFERROR(VLOOKUP($A130,'Race 7 - Alumina(RIng)'!$L:$N,3,FALSE),"")</f>
        <v/>
      </c>
      <c r="J130" s="4" t="str">
        <f>IFERROR(VLOOKUP($A130,'Race 8 - Club Champs'!$L:$N,3,FALSE),"")</f>
        <v/>
      </c>
      <c r="K130" s="4">
        <f>SUM(C130:J130)</f>
        <v>0</v>
      </c>
    </row>
    <row r="131" spans="1:11" x14ac:dyDescent="0.25">
      <c r="A131" s="3" t="s">
        <v>162</v>
      </c>
      <c r="B131" s="3" t="str">
        <f>IFERROR(VLOOKUP(A131,'Race 8 - Club Champs'!C:D,2,FALSE),"")</f>
        <v/>
      </c>
      <c r="C131" s="4" t="str">
        <f>IFERROR(VLOOKUP($A131,'Race 1 - Smeaton Way'!$L:$N,3,FALSE),"")</f>
        <v/>
      </c>
      <c r="D131" s="4" t="str">
        <f>IFERROR(VLOOKUP($A131,'Race 2 - Pinjarra'!$L:$N,3,FALSE),"")</f>
        <v/>
      </c>
      <c r="E131" s="4" t="str">
        <f>IFERROR(VLOOKUP($A131,'Race 3 - Smeaton'!$L:$N,3,FALSE),"")</f>
        <v/>
      </c>
      <c r="F131" s="4" t="str">
        <f>IFERROR(VLOOKUP($A131,'Race 4 - Alumina'!$L:$N,3,FALSE),"")</f>
        <v/>
      </c>
      <c r="G131" s="4" t="str">
        <f>IFERROR(VLOOKUP($A131,'Race  5 - Motorplex'!$L:$N,3,FALSE),"")</f>
        <v/>
      </c>
      <c r="H131" s="4" t="str">
        <f>IFERROR(VLOOKUP($A131,'Race 6 - Pinjarra'!$L:$N,3,FALSE),"")</f>
        <v/>
      </c>
      <c r="I131" s="4" t="str">
        <f>IFERROR(VLOOKUP($A131,'Race 7 - Alumina(RIng)'!$L:$N,3,FALSE),"")</f>
        <v/>
      </c>
      <c r="J131" s="4" t="str">
        <f>IFERROR(VLOOKUP($A131,'Race 8 - Club Champs'!$L:$N,3,FALSE),"")</f>
        <v/>
      </c>
      <c r="K131" s="4">
        <f>SUM(C131:J131)</f>
        <v>0</v>
      </c>
    </row>
    <row r="132" spans="1:11" x14ac:dyDescent="0.25">
      <c r="A132" s="3" t="s">
        <v>167</v>
      </c>
      <c r="B132" s="3" t="str">
        <f>IFERROR(VLOOKUP(A132,'Race 8 - Club Champs'!C:D,2,FALSE),"")</f>
        <v/>
      </c>
      <c r="C132" s="4" t="str">
        <f>IFERROR(VLOOKUP($A132,'Race 1 - Smeaton Way'!$L:$N,3,FALSE),"")</f>
        <v/>
      </c>
      <c r="D132" s="4" t="str">
        <f>IFERROR(VLOOKUP($A132,'Race 2 - Pinjarra'!$L:$N,3,FALSE),"")</f>
        <v/>
      </c>
      <c r="E132" s="4" t="str">
        <f>IFERROR(VLOOKUP($A132,'Race 3 - Smeaton'!$L:$N,3,FALSE),"")</f>
        <v/>
      </c>
      <c r="F132" s="4" t="str">
        <f>IFERROR(VLOOKUP($A132,'Race 4 - Alumina'!$L:$N,3,FALSE),"")</f>
        <v/>
      </c>
      <c r="G132" s="4" t="str">
        <f>IFERROR(VLOOKUP($A132,'Race  5 - Motorplex'!$L:$N,3,FALSE),"")</f>
        <v/>
      </c>
      <c r="H132" s="4" t="str">
        <f>IFERROR(VLOOKUP($A132,'Race 6 - Pinjarra'!$L:$N,3,FALSE),"")</f>
        <v/>
      </c>
      <c r="I132" s="4" t="str">
        <f>IFERROR(VLOOKUP($A132,'Race 7 - Alumina(RIng)'!$L:$N,3,FALSE),"")</f>
        <v/>
      </c>
      <c r="J132" s="4" t="str">
        <f>IFERROR(VLOOKUP($A132,'Race 8 - Club Champs'!$L:$N,3,FALSE),"")</f>
        <v/>
      </c>
      <c r="K132" s="4">
        <f>SUM(C132:J132)</f>
        <v>0</v>
      </c>
    </row>
    <row r="133" spans="1:11" x14ac:dyDescent="0.25">
      <c r="A133" s="3" t="s">
        <v>170</v>
      </c>
      <c r="B133" s="3" t="str">
        <f>IFERROR(VLOOKUP(A133,'Race 8 - Club Champs'!C:D,2,FALSE),"")</f>
        <v/>
      </c>
      <c r="C133" s="4" t="str">
        <f>IFERROR(VLOOKUP($A133,'Race 1 - Smeaton Way'!$L:$N,3,FALSE),"")</f>
        <v/>
      </c>
      <c r="D133" s="4" t="str">
        <f>IFERROR(VLOOKUP($A133,'Race 2 - Pinjarra'!$L:$N,3,FALSE),"")</f>
        <v/>
      </c>
      <c r="E133" s="4" t="str">
        <f>IFERROR(VLOOKUP($A133,'Race 3 - Smeaton'!$L:$N,3,FALSE),"")</f>
        <v/>
      </c>
      <c r="F133" s="4" t="str">
        <f>IFERROR(VLOOKUP($A133,'Race 4 - Alumina'!$L:$N,3,FALSE),"")</f>
        <v/>
      </c>
      <c r="G133" s="4" t="str">
        <f>IFERROR(VLOOKUP($A133,'Race  5 - Motorplex'!$L:$N,3,FALSE),"")</f>
        <v/>
      </c>
      <c r="H133" s="4" t="str">
        <f>IFERROR(VLOOKUP($A133,'Race 6 - Pinjarra'!$L:$N,3,FALSE),"")</f>
        <v/>
      </c>
      <c r="I133" s="4" t="str">
        <f>IFERROR(VLOOKUP($A133,'Race 7 - Alumina(RIng)'!$L:$N,3,FALSE),"")</f>
        <v/>
      </c>
      <c r="J133" s="4" t="str">
        <f>IFERROR(VLOOKUP($A133,'Race 8 - Club Champs'!$L:$N,3,FALSE),"")</f>
        <v/>
      </c>
      <c r="K133" s="4">
        <f>SUM(C133:J133)</f>
        <v>0</v>
      </c>
    </row>
    <row r="134" spans="1:11" x14ac:dyDescent="0.25">
      <c r="A134" s="3" t="s">
        <v>173</v>
      </c>
      <c r="B134" s="3" t="str">
        <f>IFERROR(VLOOKUP(A134,'Race 8 - Club Champs'!C:D,2,FALSE),"")</f>
        <v/>
      </c>
      <c r="C134" s="4" t="str">
        <f>IFERROR(VLOOKUP($A134,'Race 1 - Smeaton Way'!$L:$N,3,FALSE),"")</f>
        <v/>
      </c>
      <c r="D134" s="4" t="str">
        <f>IFERROR(VLOOKUP($A134,'Race 2 - Pinjarra'!$L:$N,3,FALSE),"")</f>
        <v/>
      </c>
      <c r="E134" s="4" t="str">
        <f>IFERROR(VLOOKUP($A134,'Race 3 - Smeaton'!$L:$N,3,FALSE),"")</f>
        <v/>
      </c>
      <c r="F134" s="4" t="str">
        <f>IFERROR(VLOOKUP($A134,'Race 4 - Alumina'!$L:$N,3,FALSE),"")</f>
        <v/>
      </c>
      <c r="G134" s="4" t="str">
        <f>IFERROR(VLOOKUP($A134,'Race  5 - Motorplex'!$L:$N,3,FALSE),"")</f>
        <v/>
      </c>
      <c r="H134" s="4" t="str">
        <f>IFERROR(VLOOKUP($A134,'Race 6 - Pinjarra'!$L:$N,3,FALSE),"")</f>
        <v/>
      </c>
      <c r="I134" s="4" t="str">
        <f>IFERROR(VLOOKUP($A134,'Race 7 - Alumina(RIng)'!$L:$N,3,FALSE),"")</f>
        <v/>
      </c>
      <c r="J134" s="4" t="str">
        <f>IFERROR(VLOOKUP($A134,'Race 8 - Club Champs'!$L:$N,3,FALSE),"")</f>
        <v/>
      </c>
      <c r="K134" s="4">
        <f>SUM(C134:J134)</f>
        <v>0</v>
      </c>
    </row>
    <row r="135" spans="1:11" x14ac:dyDescent="0.25">
      <c r="A135" s="3" t="s">
        <v>174</v>
      </c>
      <c r="B135" s="3" t="str">
        <f>IFERROR(VLOOKUP(A135,'Race 8 - Club Champs'!C:D,2,FALSE),"")</f>
        <v/>
      </c>
      <c r="C135" s="4" t="str">
        <f>IFERROR(VLOOKUP($A135,'Race 1 - Smeaton Way'!$L:$N,3,FALSE),"")</f>
        <v/>
      </c>
      <c r="D135" s="4" t="str">
        <f>IFERROR(VLOOKUP($A135,'Race 2 - Pinjarra'!$L:$N,3,FALSE),"")</f>
        <v/>
      </c>
      <c r="E135" s="4" t="str">
        <f>IFERROR(VLOOKUP($A135,'Race 3 - Smeaton'!$L:$N,3,FALSE),"")</f>
        <v/>
      </c>
      <c r="F135" s="4" t="str">
        <f>IFERROR(VLOOKUP($A135,'Race 4 - Alumina'!$L:$N,3,FALSE),"")</f>
        <v/>
      </c>
      <c r="G135" s="4" t="str">
        <f>IFERROR(VLOOKUP($A135,'Race  5 - Motorplex'!$L:$N,3,FALSE),"")</f>
        <v/>
      </c>
      <c r="H135" s="4" t="str">
        <f>IFERROR(VLOOKUP($A135,'Race 6 - Pinjarra'!$L:$N,3,FALSE),"")</f>
        <v/>
      </c>
      <c r="I135" s="4" t="str">
        <f>IFERROR(VLOOKUP($A135,'Race 7 - Alumina(RIng)'!$L:$N,3,FALSE),"")</f>
        <v/>
      </c>
      <c r="J135" s="4" t="str">
        <f>IFERROR(VLOOKUP($A135,'Race 8 - Club Champs'!$L:$N,3,FALSE),"")</f>
        <v/>
      </c>
      <c r="K135" s="4">
        <f>SUM(C135:J135)</f>
        <v>0</v>
      </c>
    </row>
    <row r="136" spans="1:11" x14ac:dyDescent="0.25">
      <c r="A136" s="3" t="s">
        <v>175</v>
      </c>
      <c r="B136" s="3" t="str">
        <f>IFERROR(VLOOKUP(A136,'Race 8 - Club Champs'!C:D,2,FALSE),"")</f>
        <v/>
      </c>
      <c r="C136" s="4" t="str">
        <f>IFERROR(VLOOKUP($A136,'Race 1 - Smeaton Way'!$L:$N,3,FALSE),"")</f>
        <v/>
      </c>
      <c r="D136" s="4" t="str">
        <f>IFERROR(VLOOKUP($A136,'Race 2 - Pinjarra'!$L:$N,3,FALSE),"")</f>
        <v/>
      </c>
      <c r="E136" s="4" t="str">
        <f>IFERROR(VLOOKUP($A136,'Race 3 - Smeaton'!$L:$N,3,FALSE),"")</f>
        <v/>
      </c>
      <c r="F136" s="4" t="str">
        <f>IFERROR(VLOOKUP($A136,'Race 4 - Alumina'!$L:$N,3,FALSE),"")</f>
        <v/>
      </c>
      <c r="G136" s="4" t="str">
        <f>IFERROR(VLOOKUP($A136,'Race  5 - Motorplex'!$L:$N,3,FALSE),"")</f>
        <v/>
      </c>
      <c r="H136" s="4" t="str">
        <f>IFERROR(VLOOKUP($A136,'Race 6 - Pinjarra'!$L:$N,3,FALSE),"")</f>
        <v/>
      </c>
      <c r="I136" s="4" t="str">
        <f>IFERROR(VLOOKUP($A136,'Race 7 - Alumina(RIng)'!$L:$N,3,FALSE),"")</f>
        <v/>
      </c>
      <c r="J136" s="4" t="str">
        <f>IFERROR(VLOOKUP($A136,'Race 8 - Club Champs'!$L:$N,3,FALSE),"")</f>
        <v/>
      </c>
      <c r="K136" s="4">
        <f>SUM(C136:J136)</f>
        <v>0</v>
      </c>
    </row>
    <row r="137" spans="1:11" x14ac:dyDescent="0.25">
      <c r="A137" s="3" t="s">
        <v>177</v>
      </c>
      <c r="B137" s="3" t="str">
        <f>IFERROR(VLOOKUP(A137,'Race 8 - Club Champs'!C:D,2,FALSE),"")</f>
        <v/>
      </c>
      <c r="C137" s="4" t="str">
        <f>IFERROR(VLOOKUP($A137,'Race 1 - Smeaton Way'!$L:$N,3,FALSE),"")</f>
        <v/>
      </c>
      <c r="D137" s="4" t="str">
        <f>IFERROR(VLOOKUP($A137,'Race 2 - Pinjarra'!$L:$N,3,FALSE),"")</f>
        <v/>
      </c>
      <c r="E137" s="4" t="str">
        <f>IFERROR(VLOOKUP($A137,'Race 3 - Smeaton'!$L:$N,3,FALSE),"")</f>
        <v/>
      </c>
      <c r="F137" s="4" t="str">
        <f>IFERROR(VLOOKUP($A137,'Race 4 - Alumina'!$L:$N,3,FALSE),"")</f>
        <v/>
      </c>
      <c r="G137" s="4" t="str">
        <f>IFERROR(VLOOKUP($A137,'Race  5 - Motorplex'!$L:$N,3,FALSE),"")</f>
        <v/>
      </c>
      <c r="H137" s="4" t="str">
        <f>IFERROR(VLOOKUP($A137,'Race 6 - Pinjarra'!$L:$N,3,FALSE),"")</f>
        <v/>
      </c>
      <c r="I137" s="4" t="str">
        <f>IFERROR(VLOOKUP($A137,'Race 7 - Alumina(RIng)'!$L:$N,3,FALSE),"")</f>
        <v/>
      </c>
      <c r="J137" s="4" t="str">
        <f>IFERROR(VLOOKUP($A137,'Race 8 - Club Champs'!$L:$N,3,FALSE),"")</f>
        <v/>
      </c>
      <c r="K137" s="4">
        <f>SUM(C137:J137)</f>
        <v>0</v>
      </c>
    </row>
    <row r="138" spans="1:11" x14ac:dyDescent="0.25">
      <c r="A138" s="3" t="s">
        <v>178</v>
      </c>
      <c r="B138" s="3" t="str">
        <f>IFERROR(VLOOKUP(A138,'Race 8 - Club Champs'!C:D,2,FALSE),"")</f>
        <v/>
      </c>
      <c r="C138" s="4" t="str">
        <f>IFERROR(VLOOKUP($A138,'Race 1 - Smeaton Way'!$L:$N,3,FALSE),"")</f>
        <v/>
      </c>
      <c r="D138" s="4" t="str">
        <f>IFERROR(VLOOKUP($A138,'Race 2 - Pinjarra'!$L:$N,3,FALSE),"")</f>
        <v/>
      </c>
      <c r="E138" s="4" t="str">
        <f>IFERROR(VLOOKUP($A138,'Race 3 - Smeaton'!$L:$N,3,FALSE),"")</f>
        <v/>
      </c>
      <c r="F138" s="4" t="str">
        <f>IFERROR(VLOOKUP($A138,'Race 4 - Alumina'!$L:$N,3,FALSE),"")</f>
        <v/>
      </c>
      <c r="G138" s="4" t="str">
        <f>IFERROR(VLOOKUP($A138,'Race  5 - Motorplex'!$L:$N,3,FALSE),"")</f>
        <v/>
      </c>
      <c r="H138" s="4" t="str">
        <f>IFERROR(VLOOKUP($A138,'Race 6 - Pinjarra'!$L:$N,3,FALSE),"")</f>
        <v/>
      </c>
      <c r="I138" s="4" t="str">
        <f>IFERROR(VLOOKUP($A138,'Race 7 - Alumina(RIng)'!$L:$N,3,FALSE),"")</f>
        <v/>
      </c>
      <c r="J138" s="4" t="str">
        <f>IFERROR(VLOOKUP($A138,'Race 8 - Club Champs'!$L:$N,3,FALSE),"")</f>
        <v/>
      </c>
      <c r="K138" s="4">
        <f>SUM(C138:J138)</f>
        <v>0</v>
      </c>
    </row>
    <row r="139" spans="1:11" x14ac:dyDescent="0.25">
      <c r="A139" s="3" t="s">
        <v>179</v>
      </c>
      <c r="B139" s="3" t="str">
        <f>IFERROR(VLOOKUP(A139,'Race 8 - Club Champs'!C:D,2,FALSE),"")</f>
        <v/>
      </c>
      <c r="C139" s="4" t="str">
        <f>IFERROR(VLOOKUP($A139,'Race 1 - Smeaton Way'!$L:$N,3,FALSE),"")</f>
        <v/>
      </c>
      <c r="D139" s="4" t="str">
        <f>IFERROR(VLOOKUP($A139,'Race 2 - Pinjarra'!$L:$N,3,FALSE),"")</f>
        <v/>
      </c>
      <c r="E139" s="4" t="str">
        <f>IFERROR(VLOOKUP($A139,'Race 3 - Smeaton'!$L:$N,3,FALSE),"")</f>
        <v/>
      </c>
      <c r="F139" s="4" t="str">
        <f>IFERROR(VLOOKUP($A139,'Race 4 - Alumina'!$L:$N,3,FALSE),"")</f>
        <v/>
      </c>
      <c r="G139" s="4" t="str">
        <f>IFERROR(VLOOKUP($A139,'Race  5 - Motorplex'!$L:$N,3,FALSE),"")</f>
        <v/>
      </c>
      <c r="H139" s="4" t="str">
        <f>IFERROR(VLOOKUP($A139,'Race 6 - Pinjarra'!$L:$N,3,FALSE),"")</f>
        <v/>
      </c>
      <c r="I139" s="4" t="str">
        <f>IFERROR(VLOOKUP($A139,'Race 7 - Alumina(RIng)'!$L:$N,3,FALSE),"")</f>
        <v/>
      </c>
      <c r="J139" s="4" t="str">
        <f>IFERROR(VLOOKUP($A139,'Race 8 - Club Champs'!$L:$N,3,FALSE),"")</f>
        <v/>
      </c>
      <c r="K139" s="4">
        <f>SUM(C139:J139)</f>
        <v>0</v>
      </c>
    </row>
    <row r="140" spans="1:11" x14ac:dyDescent="0.25">
      <c r="A140" s="3" t="s">
        <v>180</v>
      </c>
      <c r="B140" s="3" t="str">
        <f>IFERROR(VLOOKUP(A140,'Race 8 - Club Champs'!C:D,2,FALSE),"")</f>
        <v/>
      </c>
      <c r="C140" s="4" t="str">
        <f>IFERROR(VLOOKUP($A140,'Race 1 - Smeaton Way'!$L:$N,3,FALSE),"")</f>
        <v/>
      </c>
      <c r="D140" s="4" t="str">
        <f>IFERROR(VLOOKUP($A140,'Race 2 - Pinjarra'!$L:$N,3,FALSE),"")</f>
        <v/>
      </c>
      <c r="E140" s="4" t="str">
        <f>IFERROR(VLOOKUP($A140,'Race 3 - Smeaton'!$L:$N,3,FALSE),"")</f>
        <v/>
      </c>
      <c r="F140" s="4" t="str">
        <f>IFERROR(VLOOKUP($A140,'Race 4 - Alumina'!$L:$N,3,FALSE),"")</f>
        <v/>
      </c>
      <c r="G140" s="4" t="str">
        <f>IFERROR(VLOOKUP($A140,'Race  5 - Motorplex'!$L:$N,3,FALSE),"")</f>
        <v/>
      </c>
      <c r="H140" s="4" t="str">
        <f>IFERROR(VLOOKUP($A140,'Race 6 - Pinjarra'!$L:$N,3,FALSE),"")</f>
        <v/>
      </c>
      <c r="I140" s="4" t="str">
        <f>IFERROR(VLOOKUP($A140,'Race 7 - Alumina(RIng)'!$L:$N,3,FALSE),"")</f>
        <v/>
      </c>
      <c r="J140" s="4" t="str">
        <f>IFERROR(VLOOKUP($A140,'Race 8 - Club Champs'!$L:$N,3,FALSE),"")</f>
        <v/>
      </c>
      <c r="K140" s="4">
        <f>SUM(C140:J140)</f>
        <v>0</v>
      </c>
    </row>
    <row r="141" spans="1:11" x14ac:dyDescent="0.25">
      <c r="A141" s="3" t="s">
        <v>186</v>
      </c>
      <c r="B141" s="3" t="str">
        <f>IFERROR(VLOOKUP(A141,'Race 8 - Club Champs'!C:D,2,FALSE),"")</f>
        <v/>
      </c>
      <c r="C141" s="4" t="str">
        <f>IFERROR(VLOOKUP($A141,'Race 1 - Smeaton Way'!$L:$N,3,FALSE),"")</f>
        <v/>
      </c>
      <c r="D141" s="4" t="str">
        <f>IFERROR(VLOOKUP($A141,'Race 2 - Pinjarra'!$L:$N,3,FALSE),"")</f>
        <v/>
      </c>
      <c r="E141" s="4" t="str">
        <f>IFERROR(VLOOKUP($A141,'Race 3 - Smeaton'!$L:$N,3,FALSE),"")</f>
        <v/>
      </c>
      <c r="F141" s="4" t="str">
        <f>IFERROR(VLOOKUP($A141,'Race 4 - Alumina'!$L:$N,3,FALSE),"")</f>
        <v/>
      </c>
      <c r="G141" s="4" t="str">
        <f>IFERROR(VLOOKUP($A141,'Race  5 - Motorplex'!$L:$N,3,FALSE),"")</f>
        <v/>
      </c>
      <c r="H141" s="4" t="str">
        <f>IFERROR(VLOOKUP($A141,'Race 6 - Pinjarra'!$L:$N,3,FALSE),"")</f>
        <v/>
      </c>
      <c r="I141" s="4" t="str">
        <f>IFERROR(VLOOKUP($A141,'Race 7 - Alumina(RIng)'!$L:$N,3,FALSE),"")</f>
        <v/>
      </c>
      <c r="J141" s="4" t="str">
        <f>IFERROR(VLOOKUP($A141,'Race 8 - Club Champs'!$L:$N,3,FALSE),"")</f>
        <v/>
      </c>
      <c r="K141" s="4">
        <f>SUM(C141:J141)</f>
        <v>0</v>
      </c>
    </row>
    <row r="142" spans="1:11" x14ac:dyDescent="0.25">
      <c r="A142" s="3" t="s">
        <v>187</v>
      </c>
      <c r="B142" s="3" t="str">
        <f>IFERROR(VLOOKUP(A142,'Race 8 - Club Champs'!C:D,2,FALSE),"")</f>
        <v/>
      </c>
      <c r="C142" s="4" t="str">
        <f>IFERROR(VLOOKUP($A142,'Race 1 - Smeaton Way'!$L:$N,3,FALSE),"")</f>
        <v/>
      </c>
      <c r="D142" s="4" t="str">
        <f>IFERROR(VLOOKUP($A142,'Race 2 - Pinjarra'!$L:$N,3,FALSE),"")</f>
        <v/>
      </c>
      <c r="E142" s="4" t="str">
        <f>IFERROR(VLOOKUP($A142,'Race 3 - Smeaton'!$L:$N,3,FALSE),"")</f>
        <v/>
      </c>
      <c r="F142" s="4" t="str">
        <f>IFERROR(VLOOKUP($A142,'Race 4 - Alumina'!$L:$N,3,FALSE),"")</f>
        <v/>
      </c>
      <c r="G142" s="4" t="str">
        <f>IFERROR(VLOOKUP($A142,'Race  5 - Motorplex'!$L:$N,3,FALSE),"")</f>
        <v/>
      </c>
      <c r="H142" s="4" t="str">
        <f>IFERROR(VLOOKUP($A142,'Race 6 - Pinjarra'!$L:$N,3,FALSE),"")</f>
        <v/>
      </c>
      <c r="I142" s="4" t="str">
        <f>IFERROR(VLOOKUP($A142,'Race 7 - Alumina(RIng)'!$L:$N,3,FALSE),"")</f>
        <v/>
      </c>
      <c r="J142" s="4" t="str">
        <f>IFERROR(VLOOKUP($A142,'Race 8 - Club Champs'!$L:$N,3,FALSE),"")</f>
        <v/>
      </c>
      <c r="K142" s="4">
        <f>SUM(C142:J142)</f>
        <v>0</v>
      </c>
    </row>
    <row r="143" spans="1:11" x14ac:dyDescent="0.25">
      <c r="A143" s="3" t="s">
        <v>189</v>
      </c>
      <c r="B143" s="3" t="str">
        <f>IFERROR(VLOOKUP(A143,'Race 8 - Club Champs'!C:D,2,FALSE),"")</f>
        <v/>
      </c>
      <c r="C143" s="4" t="str">
        <f>IFERROR(VLOOKUP($A143,'Race 1 - Smeaton Way'!$L:$N,3,FALSE),"")</f>
        <v/>
      </c>
      <c r="D143" s="4" t="str">
        <f>IFERROR(VLOOKUP($A143,'Race 2 - Pinjarra'!$L:$N,3,FALSE),"")</f>
        <v/>
      </c>
      <c r="E143" s="4" t="str">
        <f>IFERROR(VLOOKUP($A143,'Race 3 - Smeaton'!$L:$N,3,FALSE),"")</f>
        <v/>
      </c>
      <c r="F143" s="4" t="str">
        <f>IFERROR(VLOOKUP($A143,'Race 4 - Alumina'!$L:$N,3,FALSE),"")</f>
        <v/>
      </c>
      <c r="G143" s="4" t="str">
        <f>IFERROR(VLOOKUP($A143,'Race  5 - Motorplex'!$L:$N,3,FALSE),"")</f>
        <v/>
      </c>
      <c r="H143" s="4" t="str">
        <f>IFERROR(VLOOKUP($A143,'Race 6 - Pinjarra'!$L:$N,3,FALSE),"")</f>
        <v/>
      </c>
      <c r="I143" s="4" t="str">
        <f>IFERROR(VLOOKUP($A143,'Race 7 - Alumina(RIng)'!$L:$N,3,FALSE),"")</f>
        <v/>
      </c>
      <c r="J143" s="4" t="str">
        <f>IFERROR(VLOOKUP($A143,'Race 8 - Club Champs'!$L:$N,3,FALSE),"")</f>
        <v/>
      </c>
      <c r="K143" s="4">
        <f>SUM(C143:J143)</f>
        <v>0</v>
      </c>
    </row>
    <row r="144" spans="1:11" x14ac:dyDescent="0.25">
      <c r="A144" s="3" t="s">
        <v>193</v>
      </c>
      <c r="B144" s="3" t="str">
        <f>IFERROR(VLOOKUP(A144,'Race 8 - Club Champs'!C:D,2,FALSE),"")</f>
        <v/>
      </c>
      <c r="C144" s="4" t="str">
        <f>IFERROR(VLOOKUP($A144,'Race 1 - Smeaton Way'!$L:$N,3,FALSE),"")</f>
        <v/>
      </c>
      <c r="D144" s="4" t="str">
        <f>IFERROR(VLOOKUP($A144,'Race 2 - Pinjarra'!$L:$N,3,FALSE),"")</f>
        <v/>
      </c>
      <c r="E144" s="4" t="str">
        <f>IFERROR(VLOOKUP($A144,'Race 3 - Smeaton'!$L:$N,3,FALSE),"")</f>
        <v/>
      </c>
      <c r="F144" s="4" t="str">
        <f>IFERROR(VLOOKUP($A144,'Race 4 - Alumina'!$L:$N,3,FALSE),"")</f>
        <v/>
      </c>
      <c r="G144" s="4" t="str">
        <f>IFERROR(VLOOKUP($A144,'Race  5 - Motorplex'!$L:$N,3,FALSE),"")</f>
        <v/>
      </c>
      <c r="H144" s="4" t="str">
        <f>IFERROR(VLOOKUP($A144,'Race 6 - Pinjarra'!$L:$N,3,FALSE),"")</f>
        <v/>
      </c>
      <c r="I144" s="4" t="str">
        <f>IFERROR(VLOOKUP($A144,'Race 7 - Alumina(RIng)'!$L:$N,3,FALSE),"")</f>
        <v/>
      </c>
      <c r="J144" s="4" t="str">
        <f>IFERROR(VLOOKUP($A144,'Race 8 - Club Champs'!$L:$N,3,FALSE),"")</f>
        <v/>
      </c>
      <c r="K144" s="4">
        <f>SUM(C144:J144)</f>
        <v>0</v>
      </c>
    </row>
    <row r="145" spans="1:11" x14ac:dyDescent="0.25">
      <c r="A145" s="3" t="s">
        <v>194</v>
      </c>
      <c r="B145" s="3" t="str">
        <f>IFERROR(VLOOKUP(A145,'Race 8 - Club Champs'!C:D,2,FALSE),"")</f>
        <v/>
      </c>
      <c r="C145" s="4" t="str">
        <f>IFERROR(VLOOKUP($A145,'Race 1 - Smeaton Way'!$L:$N,3,FALSE),"")</f>
        <v/>
      </c>
      <c r="D145" s="4" t="str">
        <f>IFERROR(VLOOKUP($A145,'Race 2 - Pinjarra'!$L:$N,3,FALSE),"")</f>
        <v/>
      </c>
      <c r="E145" s="4" t="str">
        <f>IFERROR(VLOOKUP($A145,'Race 3 - Smeaton'!$L:$N,3,FALSE),"")</f>
        <v/>
      </c>
      <c r="F145" s="4" t="str">
        <f>IFERROR(VLOOKUP($A145,'Race 4 - Alumina'!$L:$N,3,FALSE),"")</f>
        <v/>
      </c>
      <c r="G145" s="4" t="str">
        <f>IFERROR(VLOOKUP($A145,'Race  5 - Motorplex'!$L:$N,3,FALSE),"")</f>
        <v/>
      </c>
      <c r="H145" s="4" t="str">
        <f>IFERROR(VLOOKUP($A145,'Race 6 - Pinjarra'!$L:$N,3,FALSE),"")</f>
        <v/>
      </c>
      <c r="I145" s="4" t="str">
        <f>IFERROR(VLOOKUP($A145,'Race 7 - Alumina(RIng)'!$L:$N,3,FALSE),"")</f>
        <v/>
      </c>
      <c r="J145" s="4" t="str">
        <f>IFERROR(VLOOKUP($A145,'Race 8 - Club Champs'!$L:$N,3,FALSE),"")</f>
        <v/>
      </c>
      <c r="K145" s="4">
        <f>SUM(C145:J145)</f>
        <v>0</v>
      </c>
    </row>
    <row r="146" spans="1:11" x14ac:dyDescent="0.25">
      <c r="A146" s="3" t="s">
        <v>198</v>
      </c>
      <c r="B146" s="3" t="str">
        <f>IFERROR(VLOOKUP(A146,'Race 8 - Club Champs'!C:D,2,FALSE),"")</f>
        <v/>
      </c>
      <c r="C146" s="4" t="str">
        <f>IFERROR(VLOOKUP($A146,'Race 1 - Smeaton Way'!$L:$N,3,FALSE),"")</f>
        <v/>
      </c>
      <c r="D146" s="4" t="str">
        <f>IFERROR(VLOOKUP($A146,'Race 2 - Pinjarra'!$L:$N,3,FALSE),"")</f>
        <v/>
      </c>
      <c r="E146" s="4" t="str">
        <f>IFERROR(VLOOKUP($A146,'Race 3 - Smeaton'!$L:$N,3,FALSE),"")</f>
        <v/>
      </c>
      <c r="F146" s="4" t="str">
        <f>IFERROR(VLOOKUP($A146,'Race 4 - Alumina'!$L:$N,3,FALSE),"")</f>
        <v/>
      </c>
      <c r="G146" s="4" t="str">
        <f>IFERROR(VLOOKUP($A146,'Race  5 - Motorplex'!$L:$N,3,FALSE),"")</f>
        <v/>
      </c>
      <c r="H146" s="4" t="str">
        <f>IFERROR(VLOOKUP($A146,'Race 6 - Pinjarra'!$L:$N,3,FALSE),"")</f>
        <v/>
      </c>
      <c r="I146" s="4" t="str">
        <f>IFERROR(VLOOKUP($A146,'Race 7 - Alumina(RIng)'!$L:$N,3,FALSE),"")</f>
        <v/>
      </c>
      <c r="J146" s="4" t="str">
        <f>IFERROR(VLOOKUP($A146,'Race 8 - Club Champs'!$L:$N,3,FALSE),"")</f>
        <v/>
      </c>
      <c r="K146" s="4">
        <f>SUM(C146:J146)</f>
        <v>0</v>
      </c>
    </row>
    <row r="147" spans="1:11" x14ac:dyDescent="0.25">
      <c r="A147" s="3" t="s">
        <v>199</v>
      </c>
      <c r="B147" s="3" t="str">
        <f>IFERROR(VLOOKUP(A147,'Race 8 - Club Champs'!C:D,2,FALSE),"")</f>
        <v/>
      </c>
      <c r="C147" s="4" t="str">
        <f>IFERROR(VLOOKUP($A147,'Race 1 - Smeaton Way'!$L:$N,3,FALSE),"")</f>
        <v/>
      </c>
      <c r="D147" s="4" t="str">
        <f>IFERROR(VLOOKUP($A147,'Race 2 - Pinjarra'!$L:$N,3,FALSE),"")</f>
        <v/>
      </c>
      <c r="E147" s="4" t="str">
        <f>IFERROR(VLOOKUP($A147,'Race 3 - Smeaton'!$L:$N,3,FALSE),"")</f>
        <v/>
      </c>
      <c r="F147" s="4" t="str">
        <f>IFERROR(VLOOKUP($A147,'Race 4 - Alumina'!$L:$N,3,FALSE),"")</f>
        <v/>
      </c>
      <c r="G147" s="4" t="str">
        <f>IFERROR(VLOOKUP($A147,'Race  5 - Motorplex'!$L:$N,3,FALSE),"")</f>
        <v/>
      </c>
      <c r="H147" s="4" t="str">
        <f>IFERROR(VLOOKUP($A147,'Race 6 - Pinjarra'!$L:$N,3,FALSE),"")</f>
        <v/>
      </c>
      <c r="I147" s="4" t="str">
        <f>IFERROR(VLOOKUP($A147,'Race 7 - Alumina(RIng)'!$L:$N,3,FALSE),"")</f>
        <v/>
      </c>
      <c r="J147" s="4" t="str">
        <f>IFERROR(VLOOKUP($A147,'Race 8 - Club Champs'!$L:$N,3,FALSE),"")</f>
        <v/>
      </c>
      <c r="K147" s="4">
        <f>SUM(C147:J147)</f>
        <v>0</v>
      </c>
    </row>
    <row r="148" spans="1:11" x14ac:dyDescent="0.25">
      <c r="A148" s="3" t="s">
        <v>201</v>
      </c>
      <c r="B148" s="3" t="str">
        <f>IFERROR(VLOOKUP(A148,'Race 8 - Club Champs'!C:D,2,FALSE),"")</f>
        <v/>
      </c>
      <c r="C148" s="4" t="str">
        <f>IFERROR(VLOOKUP($A148,'Race 1 - Smeaton Way'!$L:$N,3,FALSE),"")</f>
        <v/>
      </c>
      <c r="D148" s="4" t="str">
        <f>IFERROR(VLOOKUP($A148,'Race 2 - Pinjarra'!$L:$N,3,FALSE),"")</f>
        <v/>
      </c>
      <c r="E148" s="4" t="str">
        <f>IFERROR(VLOOKUP($A148,'Race 3 - Smeaton'!$L:$N,3,FALSE),"")</f>
        <v/>
      </c>
      <c r="F148" s="4" t="str">
        <f>IFERROR(VLOOKUP($A148,'Race 4 - Alumina'!$L:$N,3,FALSE),"")</f>
        <v/>
      </c>
      <c r="G148" s="4" t="str">
        <f>IFERROR(VLOOKUP($A148,'Race  5 - Motorplex'!$L:$N,3,FALSE),"")</f>
        <v/>
      </c>
      <c r="H148" s="4" t="str">
        <f>IFERROR(VLOOKUP($A148,'Race 6 - Pinjarra'!$L:$N,3,FALSE),"")</f>
        <v/>
      </c>
      <c r="I148" s="4" t="str">
        <f>IFERROR(VLOOKUP($A148,'Race 7 - Alumina(RIng)'!$L:$N,3,FALSE),"")</f>
        <v/>
      </c>
      <c r="J148" s="4" t="str">
        <f>IFERROR(VLOOKUP($A148,'Race 8 - Club Champs'!$L:$N,3,FALSE),"")</f>
        <v/>
      </c>
      <c r="K148" s="4">
        <f>SUM(C148:J148)</f>
        <v>0</v>
      </c>
    </row>
    <row r="149" spans="1:11" x14ac:dyDescent="0.25">
      <c r="A149" s="3" t="s">
        <v>203</v>
      </c>
      <c r="B149" s="3" t="str">
        <f>IFERROR(VLOOKUP(A149,'Race 8 - Club Champs'!C:D,2,FALSE),"")</f>
        <v/>
      </c>
      <c r="C149" s="4" t="str">
        <f>IFERROR(VLOOKUP($A149,'Race 1 - Smeaton Way'!$L:$N,3,FALSE),"")</f>
        <v/>
      </c>
      <c r="D149" s="4" t="str">
        <f>IFERROR(VLOOKUP($A149,'Race 2 - Pinjarra'!$L:$N,3,FALSE),"")</f>
        <v/>
      </c>
      <c r="E149" s="4" t="str">
        <f>IFERROR(VLOOKUP($A149,'Race 3 - Smeaton'!$L:$N,3,FALSE),"")</f>
        <v/>
      </c>
      <c r="F149" s="4" t="str">
        <f>IFERROR(VLOOKUP($A149,'Race 4 - Alumina'!$L:$N,3,FALSE),"")</f>
        <v/>
      </c>
      <c r="G149" s="4" t="str">
        <f>IFERROR(VLOOKUP($A149,'Race  5 - Motorplex'!$L:$N,3,FALSE),"")</f>
        <v/>
      </c>
      <c r="H149" s="4" t="str">
        <f>IFERROR(VLOOKUP($A149,'Race 6 - Pinjarra'!$L:$N,3,FALSE),"")</f>
        <v/>
      </c>
      <c r="I149" s="4" t="str">
        <f>IFERROR(VLOOKUP($A149,'Race 7 - Alumina(RIng)'!$L:$N,3,FALSE),"")</f>
        <v/>
      </c>
      <c r="J149" s="4" t="str">
        <f>IFERROR(VLOOKUP($A149,'Race 8 - Club Champs'!$L:$N,3,FALSE),"")</f>
        <v/>
      </c>
      <c r="K149" s="4">
        <f>SUM(C149:J149)</f>
        <v>0</v>
      </c>
    </row>
    <row r="150" spans="1:11" x14ac:dyDescent="0.25">
      <c r="A150" s="3" t="s">
        <v>205</v>
      </c>
      <c r="B150" s="3" t="str">
        <f>IFERROR(VLOOKUP(A150,'Race 8 - Club Champs'!C:D,2,FALSE),"")</f>
        <v/>
      </c>
      <c r="C150" s="4" t="str">
        <f>IFERROR(VLOOKUP($A150,'Race 1 - Smeaton Way'!$L:$N,3,FALSE),"")</f>
        <v/>
      </c>
      <c r="D150" s="4" t="str">
        <f>IFERROR(VLOOKUP($A150,'Race 2 - Pinjarra'!$L:$N,3,FALSE),"")</f>
        <v/>
      </c>
      <c r="E150" s="4" t="str">
        <f>IFERROR(VLOOKUP($A150,'Race 3 - Smeaton'!$L:$N,3,FALSE),"")</f>
        <v/>
      </c>
      <c r="F150" s="4" t="str">
        <f>IFERROR(VLOOKUP($A150,'Race 4 - Alumina'!$L:$N,3,FALSE),"")</f>
        <v/>
      </c>
      <c r="G150" s="4" t="str">
        <f>IFERROR(VLOOKUP($A150,'Race  5 - Motorplex'!$L:$N,3,FALSE),"")</f>
        <v/>
      </c>
      <c r="H150" s="4" t="str">
        <f>IFERROR(VLOOKUP($A150,'Race 6 - Pinjarra'!$L:$N,3,FALSE),"")</f>
        <v/>
      </c>
      <c r="I150" s="4" t="str">
        <f>IFERROR(VLOOKUP($A150,'Race 7 - Alumina(RIng)'!$L:$N,3,FALSE),"")</f>
        <v/>
      </c>
      <c r="J150" s="4" t="str">
        <f>IFERROR(VLOOKUP($A150,'Race 8 - Club Champs'!$L:$N,3,FALSE),"")</f>
        <v/>
      </c>
      <c r="K150" s="4">
        <f>SUM(C150:J150)</f>
        <v>0</v>
      </c>
    </row>
    <row r="151" spans="1:11" x14ac:dyDescent="0.25">
      <c r="A151" s="3" t="s">
        <v>207</v>
      </c>
      <c r="B151" s="3" t="str">
        <f>IFERROR(VLOOKUP(A151,'Race 8 - Club Champs'!C:D,2,FALSE),"")</f>
        <v/>
      </c>
      <c r="C151" s="4" t="str">
        <f>IFERROR(VLOOKUP($A151,'Race 1 - Smeaton Way'!$L:$N,3,FALSE),"")</f>
        <v/>
      </c>
      <c r="D151" s="4" t="str">
        <f>IFERROR(VLOOKUP($A151,'Race 2 - Pinjarra'!$L:$N,3,FALSE),"")</f>
        <v/>
      </c>
      <c r="E151" s="4" t="str">
        <f>IFERROR(VLOOKUP($A151,'Race 3 - Smeaton'!$L:$N,3,FALSE),"")</f>
        <v/>
      </c>
      <c r="F151" s="4" t="str">
        <f>IFERROR(VLOOKUP($A151,'Race 4 - Alumina'!$L:$N,3,FALSE),"")</f>
        <v/>
      </c>
      <c r="G151" s="4" t="str">
        <f>IFERROR(VLOOKUP($A151,'Race  5 - Motorplex'!$L:$N,3,FALSE),"")</f>
        <v/>
      </c>
      <c r="H151" s="4" t="str">
        <f>IFERROR(VLOOKUP($A151,'Race 6 - Pinjarra'!$L:$N,3,FALSE),"")</f>
        <v/>
      </c>
      <c r="I151" s="4" t="str">
        <f>IFERROR(VLOOKUP($A151,'Race 7 - Alumina(RIng)'!$L:$N,3,FALSE),"")</f>
        <v/>
      </c>
      <c r="J151" s="4" t="str">
        <f>IFERROR(VLOOKUP($A151,'Race 8 - Club Champs'!$L:$N,3,FALSE),"")</f>
        <v/>
      </c>
      <c r="K151" s="4">
        <f>SUM(C151:J151)</f>
        <v>0</v>
      </c>
    </row>
    <row r="152" spans="1:11" x14ac:dyDescent="0.25">
      <c r="A152" s="3" t="s">
        <v>209</v>
      </c>
      <c r="B152" s="3" t="str">
        <f>IFERROR(VLOOKUP(A152,'Race 8 - Club Champs'!C:D,2,FALSE),"")</f>
        <v/>
      </c>
      <c r="C152" s="4" t="str">
        <f>IFERROR(VLOOKUP($A152,'Race 1 - Smeaton Way'!$L:$N,3,FALSE),"")</f>
        <v/>
      </c>
      <c r="D152" s="4" t="str">
        <f>IFERROR(VLOOKUP($A152,'Race 2 - Pinjarra'!$L:$N,3,FALSE),"")</f>
        <v/>
      </c>
      <c r="E152" s="4" t="str">
        <f>IFERROR(VLOOKUP($A152,'Race 3 - Smeaton'!$L:$N,3,FALSE),"")</f>
        <v/>
      </c>
      <c r="F152" s="4" t="str">
        <f>IFERROR(VLOOKUP($A152,'Race 4 - Alumina'!$L:$N,3,FALSE),"")</f>
        <v/>
      </c>
      <c r="G152" s="4" t="str">
        <f>IFERROR(VLOOKUP($A152,'Race  5 - Motorplex'!$L:$N,3,FALSE),"")</f>
        <v/>
      </c>
      <c r="H152" s="4" t="str">
        <f>IFERROR(VLOOKUP($A152,'Race 6 - Pinjarra'!$L:$N,3,FALSE),"")</f>
        <v/>
      </c>
      <c r="I152" s="4" t="str">
        <f>IFERROR(VLOOKUP($A152,'Race 7 - Alumina(RIng)'!$L:$N,3,FALSE),"")</f>
        <v/>
      </c>
      <c r="J152" s="4" t="str">
        <f>IFERROR(VLOOKUP($A152,'Race 8 - Club Champs'!$L:$N,3,FALSE),"")</f>
        <v/>
      </c>
      <c r="K152" s="4">
        <f>SUM(C152:J152)</f>
        <v>0</v>
      </c>
    </row>
    <row r="153" spans="1:11" x14ac:dyDescent="0.25">
      <c r="A153" s="3" t="s">
        <v>210</v>
      </c>
      <c r="B153" s="3" t="str">
        <f>IFERROR(VLOOKUP(A153,'Race 8 - Club Champs'!C:D,2,FALSE),"")</f>
        <v/>
      </c>
      <c r="C153" s="4" t="str">
        <f>IFERROR(VLOOKUP($A153,'Race 1 - Smeaton Way'!$L:$N,3,FALSE),"")</f>
        <v/>
      </c>
      <c r="D153" s="4" t="str">
        <f>IFERROR(VLOOKUP($A153,'Race 2 - Pinjarra'!$L:$N,3,FALSE),"")</f>
        <v/>
      </c>
      <c r="E153" s="4" t="str">
        <f>IFERROR(VLOOKUP($A153,'Race 3 - Smeaton'!$L:$N,3,FALSE),"")</f>
        <v/>
      </c>
      <c r="F153" s="4" t="str">
        <f>IFERROR(VLOOKUP($A153,'Race 4 - Alumina'!$L:$N,3,FALSE),"")</f>
        <v/>
      </c>
      <c r="G153" s="4" t="str">
        <f>IFERROR(VLOOKUP($A153,'Race  5 - Motorplex'!$L:$N,3,FALSE),"")</f>
        <v/>
      </c>
      <c r="H153" s="4" t="str">
        <f>IFERROR(VLOOKUP($A153,'Race 6 - Pinjarra'!$L:$N,3,FALSE),"")</f>
        <v/>
      </c>
      <c r="I153" s="4" t="str">
        <f>IFERROR(VLOOKUP($A153,'Race 7 - Alumina(RIng)'!$L:$N,3,FALSE),"")</f>
        <v/>
      </c>
      <c r="J153" s="4" t="str">
        <f>IFERROR(VLOOKUP($A153,'Race 8 - Club Champs'!$L:$N,3,FALSE),"")</f>
        <v/>
      </c>
      <c r="K153" s="4">
        <f>SUM(C153:J153)</f>
        <v>0</v>
      </c>
    </row>
    <row r="154" spans="1:11" x14ac:dyDescent="0.25">
      <c r="A154" s="3" t="s">
        <v>211</v>
      </c>
      <c r="B154" s="3" t="str">
        <f>IFERROR(VLOOKUP(A154,'Race 8 - Club Champs'!C:D,2,FALSE),"")</f>
        <v/>
      </c>
      <c r="C154" s="4" t="str">
        <f>IFERROR(VLOOKUP($A154,'Race 1 - Smeaton Way'!$L:$N,3,FALSE),"")</f>
        <v/>
      </c>
      <c r="D154" s="4" t="str">
        <f>IFERROR(VLOOKUP($A154,'Race 2 - Pinjarra'!$L:$N,3,FALSE),"")</f>
        <v/>
      </c>
      <c r="E154" s="4" t="str">
        <f>IFERROR(VLOOKUP($A154,'Race 3 - Smeaton'!$L:$N,3,FALSE),"")</f>
        <v/>
      </c>
      <c r="F154" s="4" t="str">
        <f>IFERROR(VLOOKUP($A154,'Race 4 - Alumina'!$L:$N,3,FALSE),"")</f>
        <v/>
      </c>
      <c r="G154" s="4" t="str">
        <f>IFERROR(VLOOKUP($A154,'Race  5 - Motorplex'!$L:$N,3,FALSE),"")</f>
        <v/>
      </c>
      <c r="H154" s="4" t="str">
        <f>IFERROR(VLOOKUP($A154,'Race 6 - Pinjarra'!$L:$N,3,FALSE),"")</f>
        <v/>
      </c>
      <c r="I154" s="4" t="str">
        <f>IFERROR(VLOOKUP($A154,'Race 7 - Alumina(RIng)'!$L:$N,3,FALSE),"")</f>
        <v/>
      </c>
      <c r="J154" s="4" t="str">
        <f>IFERROR(VLOOKUP($A154,'Race 8 - Club Champs'!$L:$N,3,FALSE),"")</f>
        <v/>
      </c>
      <c r="K154" s="4">
        <f>SUM(C154:J154)</f>
        <v>0</v>
      </c>
    </row>
    <row r="155" spans="1:11" x14ac:dyDescent="0.25">
      <c r="A155" s="3" t="s">
        <v>212</v>
      </c>
      <c r="B155" s="3" t="str">
        <f>IFERROR(VLOOKUP(A155,'Race 8 - Club Champs'!C:D,2,FALSE),"")</f>
        <v/>
      </c>
      <c r="C155" s="4" t="str">
        <f>IFERROR(VLOOKUP($A155,'Race 1 - Smeaton Way'!$L:$N,3,FALSE),"")</f>
        <v/>
      </c>
      <c r="D155" s="4" t="str">
        <f>IFERROR(VLOOKUP($A155,'Race 2 - Pinjarra'!$L:$N,3,FALSE),"")</f>
        <v/>
      </c>
      <c r="E155" s="4" t="str">
        <f>IFERROR(VLOOKUP($A155,'Race 3 - Smeaton'!$L:$N,3,FALSE),"")</f>
        <v/>
      </c>
      <c r="F155" s="4" t="str">
        <f>IFERROR(VLOOKUP($A155,'Race 4 - Alumina'!$L:$N,3,FALSE),"")</f>
        <v/>
      </c>
      <c r="G155" s="4" t="str">
        <f>IFERROR(VLOOKUP($A155,'Race  5 - Motorplex'!$L:$N,3,FALSE),"")</f>
        <v/>
      </c>
      <c r="H155" s="4" t="str">
        <f>IFERROR(VLOOKUP($A155,'Race 6 - Pinjarra'!$L:$N,3,FALSE),"")</f>
        <v/>
      </c>
      <c r="I155" s="4">
        <f>IFERROR(VLOOKUP($A155,'Race 7 - Alumina(RIng)'!$L:$N,3,FALSE),"")</f>
        <v>0</v>
      </c>
      <c r="J155" s="4" t="str">
        <f>IFERROR(VLOOKUP($A155,'Race 8 - Club Champs'!$L:$N,3,FALSE),"")</f>
        <v/>
      </c>
      <c r="K155" s="4">
        <f>SUM(C155:J155)</f>
        <v>0</v>
      </c>
    </row>
    <row r="156" spans="1:11" x14ac:dyDescent="0.25">
      <c r="A156" s="3" t="s">
        <v>213</v>
      </c>
      <c r="B156" s="3" t="str">
        <f>IFERROR(VLOOKUP(A156,'Race 8 - Club Champs'!C:D,2,FALSE),"")</f>
        <v/>
      </c>
      <c r="C156" s="4" t="str">
        <f>IFERROR(VLOOKUP($A156,'Race 1 - Smeaton Way'!$L:$N,3,FALSE),"")</f>
        <v/>
      </c>
      <c r="D156" s="4" t="str">
        <f>IFERROR(VLOOKUP($A156,'Race 2 - Pinjarra'!$L:$N,3,FALSE),"")</f>
        <v/>
      </c>
      <c r="E156" s="4" t="str">
        <f>IFERROR(VLOOKUP($A156,'Race 3 - Smeaton'!$L:$N,3,FALSE),"")</f>
        <v/>
      </c>
      <c r="F156" s="4" t="str">
        <f>IFERROR(VLOOKUP($A156,'Race 4 - Alumina'!$L:$N,3,FALSE),"")</f>
        <v/>
      </c>
      <c r="G156" s="4" t="str">
        <f>IFERROR(VLOOKUP($A156,'Race  5 - Motorplex'!$L:$N,3,FALSE),"")</f>
        <v/>
      </c>
      <c r="H156" s="4" t="str">
        <f>IFERROR(VLOOKUP($A156,'Race 6 - Pinjarra'!$L:$N,3,FALSE),"")</f>
        <v/>
      </c>
      <c r="I156" s="4">
        <f>IFERROR(VLOOKUP($A156,'Race 7 - Alumina(RIng)'!$L:$N,3,FALSE),"")</f>
        <v>0</v>
      </c>
      <c r="J156" s="4" t="str">
        <f>IFERROR(VLOOKUP($A156,'Race 8 - Club Champs'!$L:$N,3,FALSE),"")</f>
        <v/>
      </c>
      <c r="K156" s="4">
        <f>SUM(C156:J156)</f>
        <v>0</v>
      </c>
    </row>
    <row r="157" spans="1:11" x14ac:dyDescent="0.25">
      <c r="A157" s="3" t="s">
        <v>214</v>
      </c>
      <c r="B157" s="3" t="str">
        <f>IFERROR(VLOOKUP(A157,'Race 8 - Club Champs'!C:D,2,FALSE),"")</f>
        <v/>
      </c>
      <c r="C157" s="4" t="str">
        <f>IFERROR(VLOOKUP($A157,'Race 1 - Smeaton Way'!$L:$N,3,FALSE),"")</f>
        <v/>
      </c>
      <c r="D157" s="4" t="str">
        <f>IFERROR(VLOOKUP($A157,'Race 2 - Pinjarra'!$L:$N,3,FALSE),"")</f>
        <v/>
      </c>
      <c r="E157" s="4" t="str">
        <f>IFERROR(VLOOKUP($A157,'Race 3 - Smeaton'!$L:$N,3,FALSE),"")</f>
        <v/>
      </c>
      <c r="F157" s="4" t="str">
        <f>IFERROR(VLOOKUP($A157,'Race 4 - Alumina'!$L:$N,3,FALSE),"")</f>
        <v/>
      </c>
      <c r="G157" s="4" t="str">
        <f>IFERROR(VLOOKUP($A157,'Race  5 - Motorplex'!$L:$N,3,FALSE),"")</f>
        <v/>
      </c>
      <c r="H157" s="4" t="str">
        <f>IFERROR(VLOOKUP($A157,'Race 6 - Pinjarra'!$L:$N,3,FALSE),"")</f>
        <v/>
      </c>
      <c r="I157" s="4" t="str">
        <f>IFERROR(VLOOKUP($A157,'Race 7 - Alumina(RIng)'!$L:$N,3,FALSE),"")</f>
        <v/>
      </c>
      <c r="J157" s="4" t="str">
        <f>IFERROR(VLOOKUP($A157,'Race 8 - Club Champs'!$L:$N,3,FALSE),"")</f>
        <v/>
      </c>
      <c r="K157" s="4">
        <f>SUM(C157:J157)</f>
        <v>0</v>
      </c>
    </row>
    <row r="158" spans="1:11" x14ac:dyDescent="0.25">
      <c r="A158" s="3" t="s">
        <v>216</v>
      </c>
      <c r="B158" s="3" t="str">
        <f>IFERROR(VLOOKUP(A158,'Race 8 - Club Champs'!C:D,2,FALSE),"")</f>
        <v/>
      </c>
      <c r="C158" s="4" t="str">
        <f>IFERROR(VLOOKUP($A158,'Race 1 - Smeaton Way'!$L:$N,3,FALSE),"")</f>
        <v/>
      </c>
      <c r="D158" s="4" t="str">
        <f>IFERROR(VLOOKUP($A158,'Race 2 - Pinjarra'!$L:$N,3,FALSE),"")</f>
        <v/>
      </c>
      <c r="E158" s="4" t="str">
        <f>IFERROR(VLOOKUP($A158,'Race 3 - Smeaton'!$L:$N,3,FALSE),"")</f>
        <v/>
      </c>
      <c r="F158" s="4" t="str">
        <f>IFERROR(VLOOKUP($A158,'Race 4 - Alumina'!$L:$N,3,FALSE),"")</f>
        <v/>
      </c>
      <c r="G158" s="4" t="str">
        <f>IFERROR(VLOOKUP($A158,'Race  5 - Motorplex'!$L:$N,3,FALSE),"")</f>
        <v/>
      </c>
      <c r="H158" s="4" t="str">
        <f>IFERROR(VLOOKUP($A158,'Race 6 - Pinjarra'!$L:$N,3,FALSE),"")</f>
        <v/>
      </c>
      <c r="I158" s="4" t="str">
        <f>IFERROR(VLOOKUP($A158,'Race 7 - Alumina(RIng)'!$L:$N,3,FALSE),"")</f>
        <v/>
      </c>
      <c r="J158" s="4" t="str">
        <f>IFERROR(VLOOKUP($A158,'Race 8 - Club Champs'!$L:$N,3,FALSE),"")</f>
        <v/>
      </c>
      <c r="K158" s="4">
        <f>SUM(C158:J158)</f>
        <v>0</v>
      </c>
    </row>
    <row r="159" spans="1:11" x14ac:dyDescent="0.25">
      <c r="A159" s="3" t="s">
        <v>217</v>
      </c>
      <c r="B159" s="3" t="str">
        <f>IFERROR(VLOOKUP(A159,'Race 8 - Club Champs'!C:D,2,FALSE),"")</f>
        <v/>
      </c>
      <c r="C159" s="4" t="str">
        <f>IFERROR(VLOOKUP($A159,'Race 1 - Smeaton Way'!$L:$N,3,FALSE),"")</f>
        <v/>
      </c>
      <c r="D159" s="4" t="str">
        <f>IFERROR(VLOOKUP($A159,'Race 2 - Pinjarra'!$L:$N,3,FALSE),"")</f>
        <v/>
      </c>
      <c r="E159" s="4" t="str">
        <f>IFERROR(VLOOKUP($A159,'Race 3 - Smeaton'!$L:$N,3,FALSE),"")</f>
        <v/>
      </c>
      <c r="F159" s="4" t="str">
        <f>IFERROR(VLOOKUP($A159,'Race 4 - Alumina'!$L:$N,3,FALSE),"")</f>
        <v/>
      </c>
      <c r="G159" s="4" t="str">
        <f>IFERROR(VLOOKUP($A159,'Race  5 - Motorplex'!$L:$N,3,FALSE),"")</f>
        <v/>
      </c>
      <c r="H159" s="4" t="str">
        <f>IFERROR(VLOOKUP($A159,'Race 6 - Pinjarra'!$L:$N,3,FALSE),"")</f>
        <v/>
      </c>
      <c r="I159" s="4" t="str">
        <f>IFERROR(VLOOKUP($A159,'Race 7 - Alumina(RIng)'!$L:$N,3,FALSE),"")</f>
        <v/>
      </c>
      <c r="J159" s="4" t="str">
        <f>IFERROR(VLOOKUP($A159,'Race 8 - Club Champs'!$L:$N,3,FALSE),"")</f>
        <v/>
      </c>
      <c r="K159" s="4">
        <f>SUM(C159:J159)</f>
        <v>0</v>
      </c>
    </row>
    <row r="160" spans="1:11" x14ac:dyDescent="0.25">
      <c r="A160" s="3" t="s">
        <v>219</v>
      </c>
      <c r="B160" s="3" t="str">
        <f>IFERROR(VLOOKUP(A160,'Race 8 - Club Champs'!C:D,2,FALSE),"")</f>
        <v/>
      </c>
      <c r="C160" s="4" t="str">
        <f>IFERROR(VLOOKUP($A160,'Race 1 - Smeaton Way'!$L:$N,3,FALSE),"")</f>
        <v/>
      </c>
      <c r="D160" s="4" t="str">
        <f>IFERROR(VLOOKUP($A160,'Race 2 - Pinjarra'!$L:$N,3,FALSE),"")</f>
        <v/>
      </c>
      <c r="E160" s="4" t="str">
        <f>IFERROR(VLOOKUP($A160,'Race 3 - Smeaton'!$L:$N,3,FALSE),"")</f>
        <v/>
      </c>
      <c r="F160" s="4" t="str">
        <f>IFERROR(VLOOKUP($A160,'Race 4 - Alumina'!$L:$N,3,FALSE),"")</f>
        <v/>
      </c>
      <c r="G160" s="4" t="str">
        <f>IFERROR(VLOOKUP($A160,'Race  5 - Motorplex'!$L:$N,3,FALSE),"")</f>
        <v/>
      </c>
      <c r="H160" s="4" t="str">
        <f>IFERROR(VLOOKUP($A160,'Race 6 - Pinjarra'!$L:$N,3,FALSE),"")</f>
        <v/>
      </c>
      <c r="I160" s="4" t="str">
        <f>IFERROR(VLOOKUP($A160,'Race 7 - Alumina(RIng)'!$L:$N,3,FALSE),"")</f>
        <v/>
      </c>
      <c r="J160" s="4" t="str">
        <f>IFERROR(VLOOKUP($A160,'Race 8 - Club Champs'!$L:$N,3,FALSE),"")</f>
        <v/>
      </c>
      <c r="K160" s="4">
        <f>SUM(C160:J160)</f>
        <v>0</v>
      </c>
    </row>
    <row r="161" spans="1:11" x14ac:dyDescent="0.25">
      <c r="A161" s="3" t="s">
        <v>220</v>
      </c>
      <c r="B161" s="3" t="str">
        <f>IFERROR(VLOOKUP(A161,'Race 8 - Club Champs'!C:D,2,FALSE),"")</f>
        <v/>
      </c>
      <c r="C161" s="4" t="str">
        <f>IFERROR(VLOOKUP($A161,'Race 1 - Smeaton Way'!$L:$N,3,FALSE),"")</f>
        <v/>
      </c>
      <c r="D161" s="4" t="str">
        <f>IFERROR(VLOOKUP($A161,'Race 2 - Pinjarra'!$L:$N,3,FALSE),"")</f>
        <v/>
      </c>
      <c r="E161" s="4" t="str">
        <f>IFERROR(VLOOKUP($A161,'Race 3 - Smeaton'!$L:$N,3,FALSE),"")</f>
        <v/>
      </c>
      <c r="F161" s="4" t="str">
        <f>IFERROR(VLOOKUP($A161,'Race 4 - Alumina'!$L:$N,3,FALSE),"")</f>
        <v/>
      </c>
      <c r="G161" s="4" t="str">
        <f>IFERROR(VLOOKUP($A161,'Race  5 - Motorplex'!$L:$N,3,FALSE),"")</f>
        <v/>
      </c>
      <c r="H161" s="4" t="str">
        <f>IFERROR(VLOOKUP($A161,'Race 6 - Pinjarra'!$L:$N,3,FALSE),"")</f>
        <v/>
      </c>
      <c r="I161" s="4" t="str">
        <f>IFERROR(VLOOKUP($A161,'Race 7 - Alumina(RIng)'!$L:$N,3,FALSE),"")</f>
        <v/>
      </c>
      <c r="J161" s="4" t="str">
        <f>IFERROR(VLOOKUP($A161,'Race 8 - Club Champs'!$L:$N,3,FALSE),"")</f>
        <v/>
      </c>
      <c r="K161" s="4">
        <f>SUM(C161:J161)</f>
        <v>0</v>
      </c>
    </row>
    <row r="162" spans="1:11" x14ac:dyDescent="0.25">
      <c r="A162" s="3" t="s">
        <v>221</v>
      </c>
      <c r="B162" s="3" t="str">
        <f>IFERROR(VLOOKUP(A162,'Race 8 - Club Champs'!C:D,2,FALSE),"")</f>
        <v/>
      </c>
      <c r="C162" s="4" t="str">
        <f>IFERROR(VLOOKUP($A162,'Race 1 - Smeaton Way'!$L:$N,3,FALSE),"")</f>
        <v/>
      </c>
      <c r="D162" s="4" t="str">
        <f>IFERROR(VLOOKUP($A162,'Race 2 - Pinjarra'!$L:$N,3,FALSE),"")</f>
        <v/>
      </c>
      <c r="E162" s="4" t="str">
        <f>IFERROR(VLOOKUP($A162,'Race 3 - Smeaton'!$L:$N,3,FALSE),"")</f>
        <v/>
      </c>
      <c r="F162" s="4" t="str">
        <f>IFERROR(VLOOKUP($A162,'Race 4 - Alumina'!$L:$N,3,FALSE),"")</f>
        <v/>
      </c>
      <c r="G162" s="4" t="str">
        <f>IFERROR(VLOOKUP($A162,'Race  5 - Motorplex'!$L:$N,3,FALSE),"")</f>
        <v/>
      </c>
      <c r="H162" s="4" t="str">
        <f>IFERROR(VLOOKUP($A162,'Race 6 - Pinjarra'!$L:$N,3,FALSE),"")</f>
        <v/>
      </c>
      <c r="I162" s="4" t="str">
        <f>IFERROR(VLOOKUP($A162,'Race 7 - Alumina(RIng)'!$L:$N,3,FALSE),"")</f>
        <v/>
      </c>
      <c r="J162" s="4" t="str">
        <f>IFERROR(VLOOKUP($A162,'Race 8 - Club Champs'!$L:$N,3,FALSE),"")</f>
        <v/>
      </c>
      <c r="K162" s="4">
        <f>SUM(C162:J162)</f>
        <v>0</v>
      </c>
    </row>
    <row r="163" spans="1:11" x14ac:dyDescent="0.25">
      <c r="A163" s="3" t="s">
        <v>222</v>
      </c>
      <c r="B163" s="3" t="str">
        <f>IFERROR(VLOOKUP(A163,'Race 8 - Club Champs'!C:D,2,FALSE),"")</f>
        <v/>
      </c>
      <c r="C163" s="4" t="str">
        <f>IFERROR(VLOOKUP($A163,'Race 1 - Smeaton Way'!$L:$N,3,FALSE),"")</f>
        <v/>
      </c>
      <c r="D163" s="4" t="str">
        <f>IFERROR(VLOOKUP($A163,'Race 2 - Pinjarra'!$L:$N,3,FALSE),"")</f>
        <v/>
      </c>
      <c r="E163" s="4" t="str">
        <f>IFERROR(VLOOKUP($A163,'Race 3 - Smeaton'!$L:$N,3,FALSE),"")</f>
        <v/>
      </c>
      <c r="F163" s="4" t="str">
        <f>IFERROR(VLOOKUP($A163,'Race 4 - Alumina'!$L:$N,3,FALSE),"")</f>
        <v/>
      </c>
      <c r="G163" s="4" t="str">
        <f>IFERROR(VLOOKUP($A163,'Race  5 - Motorplex'!$L:$N,3,FALSE),"")</f>
        <v/>
      </c>
      <c r="H163" s="4" t="str">
        <f>IFERROR(VLOOKUP($A163,'Race 6 - Pinjarra'!$L:$N,3,FALSE),"")</f>
        <v/>
      </c>
      <c r="I163" s="4" t="str">
        <f>IFERROR(VLOOKUP($A163,'Race 7 - Alumina(RIng)'!$L:$N,3,FALSE),"")</f>
        <v/>
      </c>
      <c r="J163" s="4" t="str">
        <f>IFERROR(VLOOKUP($A163,'Race 8 - Club Champs'!$L:$N,3,FALSE),"")</f>
        <v/>
      </c>
      <c r="K163" s="4">
        <f>SUM(C163:J163)</f>
        <v>0</v>
      </c>
    </row>
    <row r="164" spans="1:11" x14ac:dyDescent="0.25">
      <c r="A164" s="3" t="s">
        <v>224</v>
      </c>
      <c r="B164" s="3" t="str">
        <f>IFERROR(VLOOKUP(A164,'Race 8 - Club Champs'!C:D,2,FALSE),"")</f>
        <v/>
      </c>
      <c r="C164" s="4" t="str">
        <f>IFERROR(VLOOKUP($A164,'Race 1 - Smeaton Way'!$L:$N,3,FALSE),"")</f>
        <v/>
      </c>
      <c r="D164" s="4" t="str">
        <f>IFERROR(VLOOKUP($A164,'Race 2 - Pinjarra'!$L:$N,3,FALSE),"")</f>
        <v/>
      </c>
      <c r="E164" s="4" t="str">
        <f>IFERROR(VLOOKUP($A164,'Race 3 - Smeaton'!$L:$N,3,FALSE),"")</f>
        <v/>
      </c>
      <c r="F164" s="4" t="str">
        <f>IFERROR(VLOOKUP($A164,'Race 4 - Alumina'!$L:$N,3,FALSE),"")</f>
        <v/>
      </c>
      <c r="G164" s="4" t="str">
        <f>IFERROR(VLOOKUP($A164,'Race  5 - Motorplex'!$L:$N,3,FALSE),"")</f>
        <v/>
      </c>
      <c r="H164" s="4" t="str">
        <f>IFERROR(VLOOKUP($A164,'Race 6 - Pinjarra'!$L:$N,3,FALSE),"")</f>
        <v/>
      </c>
      <c r="I164" s="4" t="str">
        <f>IFERROR(VLOOKUP($A164,'Race 7 - Alumina(RIng)'!$L:$N,3,FALSE),"")</f>
        <v/>
      </c>
      <c r="J164" s="4" t="str">
        <f>IFERROR(VLOOKUP($A164,'Race 8 - Club Champs'!$L:$N,3,FALSE),"")</f>
        <v/>
      </c>
      <c r="K164" s="4">
        <f>SUM(C164:J164)</f>
        <v>0</v>
      </c>
    </row>
    <row r="165" spans="1:11" x14ac:dyDescent="0.25">
      <c r="A165" s="3" t="s">
        <v>226</v>
      </c>
      <c r="B165" s="3" t="str">
        <f>IFERROR(VLOOKUP(A165,'Race 8 - Club Champs'!C:D,2,FALSE),"")</f>
        <v/>
      </c>
      <c r="C165" s="4" t="str">
        <f>IFERROR(VLOOKUP($A165,'Race 1 - Smeaton Way'!$L:$N,3,FALSE),"")</f>
        <v/>
      </c>
      <c r="D165" s="4" t="str">
        <f>IFERROR(VLOOKUP($A165,'Race 2 - Pinjarra'!$L:$N,3,FALSE),"")</f>
        <v/>
      </c>
      <c r="E165" s="4" t="str">
        <f>IFERROR(VLOOKUP($A165,'Race 3 - Smeaton'!$L:$N,3,FALSE),"")</f>
        <v/>
      </c>
      <c r="F165" s="4" t="str">
        <f>IFERROR(VLOOKUP($A165,'Race 4 - Alumina'!$L:$N,3,FALSE),"")</f>
        <v/>
      </c>
      <c r="G165" s="4" t="str">
        <f>IFERROR(VLOOKUP($A165,'Race  5 - Motorplex'!$L:$N,3,FALSE),"")</f>
        <v/>
      </c>
      <c r="H165" s="4" t="str">
        <f>IFERROR(VLOOKUP($A165,'Race 6 - Pinjarra'!$L:$N,3,FALSE),"")</f>
        <v/>
      </c>
      <c r="I165" s="4" t="str">
        <f>IFERROR(VLOOKUP($A165,'Race 7 - Alumina(RIng)'!$L:$N,3,FALSE),"")</f>
        <v/>
      </c>
      <c r="J165" s="4" t="str">
        <f>IFERROR(VLOOKUP($A165,'Race 8 - Club Champs'!$L:$N,3,FALSE),"")</f>
        <v/>
      </c>
      <c r="K165" s="4">
        <f>SUM(C165:J165)</f>
        <v>0</v>
      </c>
    </row>
    <row r="166" spans="1:11" x14ac:dyDescent="0.25">
      <c r="A166" s="3" t="s">
        <v>228</v>
      </c>
      <c r="B166" s="3" t="str">
        <f>IFERROR(VLOOKUP(A166,'Race 8 - Club Champs'!C:D,2,FALSE),"")</f>
        <v/>
      </c>
      <c r="C166" s="4" t="str">
        <f>IFERROR(VLOOKUP($A166,'Race 1 - Smeaton Way'!$L:$N,3,FALSE),"")</f>
        <v/>
      </c>
      <c r="D166" s="4" t="str">
        <f>IFERROR(VLOOKUP($A166,'Race 2 - Pinjarra'!$L:$N,3,FALSE),"")</f>
        <v/>
      </c>
      <c r="E166" s="4" t="str">
        <f>IFERROR(VLOOKUP($A166,'Race 3 - Smeaton'!$L:$N,3,FALSE),"")</f>
        <v/>
      </c>
      <c r="F166" s="4" t="str">
        <f>IFERROR(VLOOKUP($A166,'Race 4 - Alumina'!$L:$N,3,FALSE),"")</f>
        <v/>
      </c>
      <c r="G166" s="4" t="str">
        <f>IFERROR(VLOOKUP($A166,'Race  5 - Motorplex'!$L:$N,3,FALSE),"")</f>
        <v/>
      </c>
      <c r="H166" s="4" t="str">
        <f>IFERROR(VLOOKUP($A166,'Race 6 - Pinjarra'!$L:$N,3,FALSE),"")</f>
        <v/>
      </c>
      <c r="I166" s="4" t="str">
        <f>IFERROR(VLOOKUP($A166,'Race 7 - Alumina(RIng)'!$L:$N,3,FALSE),"")</f>
        <v/>
      </c>
      <c r="J166" s="4" t="str">
        <f>IFERROR(VLOOKUP($A166,'Race 8 - Club Champs'!$L:$N,3,FALSE),"")</f>
        <v/>
      </c>
      <c r="K166" s="4">
        <f>SUM(C166:J166)</f>
        <v>0</v>
      </c>
    </row>
    <row r="167" spans="1:11" x14ac:dyDescent="0.25">
      <c r="A167" s="3" t="s">
        <v>230</v>
      </c>
      <c r="B167" s="3" t="str">
        <f>IFERROR(VLOOKUP(A167,'Race 8 - Club Champs'!C:D,2,FALSE),"")</f>
        <v/>
      </c>
      <c r="C167" s="4" t="str">
        <f>IFERROR(VLOOKUP($A167,'Race 1 - Smeaton Way'!$L:$N,3,FALSE),"")</f>
        <v/>
      </c>
      <c r="D167" s="4" t="str">
        <f>IFERROR(VLOOKUP($A167,'Race 2 - Pinjarra'!$L:$N,3,FALSE),"")</f>
        <v/>
      </c>
      <c r="E167" s="4" t="str">
        <f>IFERROR(VLOOKUP($A167,'Race 3 - Smeaton'!$L:$N,3,FALSE),"")</f>
        <v/>
      </c>
      <c r="F167" s="4" t="str">
        <f>IFERROR(VLOOKUP($A167,'Race 4 - Alumina'!$L:$N,3,FALSE),"")</f>
        <v/>
      </c>
      <c r="G167" s="4" t="str">
        <f>IFERROR(VLOOKUP($A167,'Race  5 - Motorplex'!$L:$N,3,FALSE),"")</f>
        <v/>
      </c>
      <c r="H167" s="4" t="str">
        <f>IFERROR(VLOOKUP($A167,'Race 6 - Pinjarra'!$L:$N,3,FALSE),"")</f>
        <v/>
      </c>
      <c r="I167" s="4">
        <f>IFERROR(VLOOKUP($A167,'Race 7 - Alumina(RIng)'!$L:$N,3,FALSE),"")</f>
        <v>0</v>
      </c>
      <c r="J167" s="4" t="str">
        <f>IFERROR(VLOOKUP($A167,'Race 8 - Club Champs'!$L:$N,3,FALSE),"")</f>
        <v/>
      </c>
      <c r="K167" s="4">
        <f>SUM(C167:J167)</f>
        <v>0</v>
      </c>
    </row>
    <row r="168" spans="1:11" x14ac:dyDescent="0.25">
      <c r="A168" s="3" t="s">
        <v>236</v>
      </c>
      <c r="B168" s="3" t="str">
        <f>IFERROR(VLOOKUP(A168,'Race 8 - Club Champs'!C:D,2,FALSE),"")</f>
        <v/>
      </c>
      <c r="C168" s="4" t="str">
        <f>IFERROR(VLOOKUP($A168,'Race 1 - Smeaton Way'!$L:$N,3,FALSE),"")</f>
        <v/>
      </c>
      <c r="D168" s="4" t="str">
        <f>IFERROR(VLOOKUP($A168,'Race 2 - Pinjarra'!$L:$N,3,FALSE),"")</f>
        <v/>
      </c>
      <c r="E168" s="4" t="str">
        <f>IFERROR(VLOOKUP($A168,'Race 3 - Smeaton'!$L:$N,3,FALSE),"")</f>
        <v/>
      </c>
      <c r="F168" s="4" t="str">
        <f>IFERROR(VLOOKUP($A168,'Race 4 - Alumina'!$L:$N,3,FALSE),"")</f>
        <v/>
      </c>
      <c r="G168" s="4" t="str">
        <f>IFERROR(VLOOKUP($A168,'Race  5 - Motorplex'!$L:$N,3,FALSE),"")</f>
        <v/>
      </c>
      <c r="H168" s="4" t="str">
        <f>IFERROR(VLOOKUP($A168,'Race 6 - Pinjarra'!$L:$N,3,FALSE),"")</f>
        <v/>
      </c>
      <c r="I168" s="4" t="str">
        <f>IFERROR(VLOOKUP($A168,'Race 7 - Alumina(RIng)'!$L:$N,3,FALSE),"")</f>
        <v/>
      </c>
      <c r="J168" s="4" t="str">
        <f>IFERROR(VLOOKUP($A168,'Race 8 - Club Champs'!$L:$N,3,FALSE),"")</f>
        <v/>
      </c>
      <c r="K168" s="4">
        <f>SUM(C168:J168)</f>
        <v>0</v>
      </c>
    </row>
    <row r="169" spans="1:11" x14ac:dyDescent="0.25">
      <c r="A169" s="3" t="s">
        <v>246</v>
      </c>
      <c r="B169" s="3" t="str">
        <f>IFERROR(VLOOKUP(A169,'Race 8 - Club Champs'!C:D,2,FALSE),"")</f>
        <v/>
      </c>
      <c r="C169" s="4" t="str">
        <f>IFERROR(VLOOKUP($A169,'Race 1 - Smeaton Way'!$L:$N,3,FALSE),"")</f>
        <v/>
      </c>
      <c r="D169" s="4" t="str">
        <f>IFERROR(VLOOKUP($A169,'Race 2 - Pinjarra'!$L:$N,3,FALSE),"")</f>
        <v/>
      </c>
      <c r="E169" s="4" t="str">
        <f>IFERROR(VLOOKUP($A169,'Race 3 - Smeaton'!$L:$N,3,FALSE),"")</f>
        <v/>
      </c>
      <c r="F169" s="4" t="str">
        <f>IFERROR(VLOOKUP($A169,'Race 4 - Alumina'!$L:$N,3,FALSE),"")</f>
        <v/>
      </c>
      <c r="G169" s="4" t="str">
        <f>IFERROR(VLOOKUP($A169,'Race  5 - Motorplex'!$L:$N,3,FALSE),"")</f>
        <v/>
      </c>
      <c r="H169" s="4" t="str">
        <f>IFERROR(VLOOKUP($A169,'Race 6 - Pinjarra'!$L:$N,3,FALSE),"")</f>
        <v/>
      </c>
      <c r="I169" s="4" t="str">
        <f>IFERROR(VLOOKUP($A169,'Race 7 - Alumina(RIng)'!$L:$N,3,FALSE),"")</f>
        <v/>
      </c>
      <c r="J169" s="4" t="str">
        <f>IFERROR(VLOOKUP($A169,'Race 8 - Club Champs'!$L:$N,3,FALSE),"")</f>
        <v/>
      </c>
      <c r="K169" s="4">
        <f>SUM(C169:J169)</f>
        <v>0</v>
      </c>
    </row>
    <row r="170" spans="1:11" x14ac:dyDescent="0.25">
      <c r="A170" s="3" t="s">
        <v>247</v>
      </c>
      <c r="B170" s="3" t="str">
        <f>IFERROR(VLOOKUP(A170,'Race 8 - Club Champs'!C:D,2,FALSE),"")</f>
        <v/>
      </c>
      <c r="C170" s="4" t="str">
        <f>IFERROR(VLOOKUP($A170,'Race 1 - Smeaton Way'!$L:$N,3,FALSE),"")</f>
        <v/>
      </c>
      <c r="D170" s="4" t="str">
        <f>IFERROR(VLOOKUP($A170,'Race 2 - Pinjarra'!$L:$N,3,FALSE),"")</f>
        <v/>
      </c>
      <c r="E170" s="4" t="str">
        <f>IFERROR(VLOOKUP($A170,'Race 3 - Smeaton'!$L:$N,3,FALSE),"")</f>
        <v/>
      </c>
      <c r="F170" s="4" t="str">
        <f>IFERROR(VLOOKUP($A170,'Race 4 - Alumina'!$L:$N,3,FALSE),"")</f>
        <v/>
      </c>
      <c r="G170" s="4" t="str">
        <f>IFERROR(VLOOKUP($A170,'Race  5 - Motorplex'!$L:$N,3,FALSE),"")</f>
        <v/>
      </c>
      <c r="H170" s="4" t="str">
        <f>IFERROR(VLOOKUP($A170,'Race 6 - Pinjarra'!$L:$N,3,FALSE),"")</f>
        <v/>
      </c>
      <c r="I170" s="4" t="str">
        <f>IFERROR(VLOOKUP($A170,'Race 7 - Alumina(RIng)'!$L:$N,3,FALSE),"")</f>
        <v/>
      </c>
      <c r="J170" s="4" t="str">
        <f>IFERROR(VLOOKUP($A170,'Race 8 - Club Champs'!$L:$N,3,FALSE),"")</f>
        <v/>
      </c>
      <c r="K170" s="4">
        <f>SUM(C170:J170)</f>
        <v>0</v>
      </c>
    </row>
    <row r="171" spans="1:11" x14ac:dyDescent="0.25">
      <c r="A171" s="3" t="s">
        <v>248</v>
      </c>
      <c r="B171" s="3" t="str">
        <f>IFERROR(VLOOKUP(A171,'Race 8 - Club Champs'!C:D,2,FALSE),"")</f>
        <v/>
      </c>
      <c r="C171" s="4" t="str">
        <f>IFERROR(VLOOKUP($A171,'Race 1 - Smeaton Way'!$L:$N,3,FALSE),"")</f>
        <v/>
      </c>
      <c r="D171" s="4" t="str">
        <f>IFERROR(VLOOKUP($A171,'Race 2 - Pinjarra'!$L:$N,3,FALSE),"")</f>
        <v/>
      </c>
      <c r="E171" s="4" t="str">
        <f>IFERROR(VLOOKUP($A171,'Race 3 - Smeaton'!$L:$N,3,FALSE),"")</f>
        <v/>
      </c>
      <c r="F171" s="4" t="str">
        <f>IFERROR(VLOOKUP($A171,'Race 4 - Alumina'!$L:$N,3,FALSE),"")</f>
        <v/>
      </c>
      <c r="G171" s="4" t="str">
        <f>IFERROR(VLOOKUP($A171,'Race  5 - Motorplex'!$L:$N,3,FALSE),"")</f>
        <v/>
      </c>
      <c r="H171" s="4" t="str">
        <f>IFERROR(VLOOKUP($A171,'Race 6 - Pinjarra'!$L:$N,3,FALSE),"")</f>
        <v/>
      </c>
      <c r="I171" s="4" t="str">
        <f>IFERROR(VLOOKUP($A171,'Race 7 - Alumina(RIng)'!$L:$N,3,FALSE),"")</f>
        <v/>
      </c>
      <c r="J171" s="4" t="str">
        <f>IFERROR(VLOOKUP($A171,'Race 8 - Club Champs'!$L:$N,3,FALSE),"")</f>
        <v/>
      </c>
      <c r="K171" s="4">
        <f>SUM(C171:J171)</f>
        <v>0</v>
      </c>
    </row>
    <row r="172" spans="1:11" x14ac:dyDescent="0.25">
      <c r="A172" s="3" t="s">
        <v>252</v>
      </c>
      <c r="B172" s="3" t="str">
        <f>IFERROR(VLOOKUP(A172,'Race 8 - Club Champs'!C:D,2,FALSE),"")</f>
        <v/>
      </c>
      <c r="C172" s="4" t="str">
        <f>IFERROR(VLOOKUP($A172,'Race 1 - Smeaton Way'!$L:$N,3,FALSE),"")</f>
        <v/>
      </c>
      <c r="D172" s="4" t="str">
        <f>IFERROR(VLOOKUP($A172,'Race 2 - Pinjarra'!$L:$N,3,FALSE),"")</f>
        <v/>
      </c>
      <c r="E172" s="4" t="str">
        <f>IFERROR(VLOOKUP($A172,'Race 3 - Smeaton'!$L:$N,3,FALSE),"")</f>
        <v/>
      </c>
      <c r="F172" s="4" t="str">
        <f>IFERROR(VLOOKUP($A172,'Race 4 - Alumina'!$L:$N,3,FALSE),"")</f>
        <v/>
      </c>
      <c r="G172" s="4" t="str">
        <f>IFERROR(VLOOKUP($A172,'Race  5 - Motorplex'!$L:$N,3,FALSE),"")</f>
        <v/>
      </c>
      <c r="H172" s="4" t="str">
        <f>IFERROR(VLOOKUP($A172,'Race 6 - Pinjarra'!$L:$N,3,FALSE),"")</f>
        <v/>
      </c>
      <c r="I172" s="4" t="str">
        <f>IFERROR(VLOOKUP($A172,'Race 7 - Alumina(RIng)'!$L:$N,3,FALSE),"")</f>
        <v/>
      </c>
      <c r="J172" s="4" t="str">
        <f>IFERROR(VLOOKUP($A172,'Race 8 - Club Champs'!$L:$N,3,FALSE),"")</f>
        <v/>
      </c>
      <c r="K172" s="4">
        <f>SUM(C172:J172)</f>
        <v>0</v>
      </c>
    </row>
    <row r="173" spans="1:11" x14ac:dyDescent="0.25">
      <c r="A173" s="3" t="s">
        <v>253</v>
      </c>
      <c r="B173" s="3" t="str">
        <f>IFERROR(VLOOKUP(A173,'Race 8 - Club Champs'!C:D,2,FALSE),"")</f>
        <v/>
      </c>
      <c r="C173" s="4" t="str">
        <f>IFERROR(VLOOKUP($A173,'Race 1 - Smeaton Way'!$L:$N,3,FALSE),"")</f>
        <v/>
      </c>
      <c r="D173" s="4" t="str">
        <f>IFERROR(VLOOKUP($A173,'Race 2 - Pinjarra'!$L:$N,3,FALSE),"")</f>
        <v/>
      </c>
      <c r="E173" s="4" t="str">
        <f>IFERROR(VLOOKUP($A173,'Race 3 - Smeaton'!$L:$N,3,FALSE),"")</f>
        <v/>
      </c>
      <c r="F173" s="4" t="str">
        <f>IFERROR(VLOOKUP($A173,'Race 4 - Alumina'!$L:$N,3,FALSE),"")</f>
        <v/>
      </c>
      <c r="G173" s="4" t="str">
        <f>IFERROR(VLOOKUP($A173,'Race  5 - Motorplex'!$L:$N,3,FALSE),"")</f>
        <v/>
      </c>
      <c r="H173" s="4" t="str">
        <f>IFERROR(VLOOKUP($A173,'Race 6 - Pinjarra'!$L:$N,3,FALSE),"")</f>
        <v/>
      </c>
      <c r="I173" s="4" t="str">
        <f>IFERROR(VLOOKUP($A173,'Race 7 - Alumina(RIng)'!$L:$N,3,FALSE),"")</f>
        <v/>
      </c>
      <c r="J173" s="4" t="str">
        <f>IFERROR(VLOOKUP($A173,'Race 8 - Club Champs'!$L:$N,3,FALSE),"")</f>
        <v/>
      </c>
      <c r="K173" s="4">
        <f>SUM(C173:J173)</f>
        <v>0</v>
      </c>
    </row>
    <row r="174" spans="1:11" x14ac:dyDescent="0.25">
      <c r="A174" s="3" t="s">
        <v>258</v>
      </c>
      <c r="B174" s="3" t="str">
        <f>IFERROR(VLOOKUP(A174,'Race 8 - Club Champs'!C:D,2,FALSE),"")</f>
        <v/>
      </c>
      <c r="C174" s="4" t="str">
        <f>IFERROR(VLOOKUP($A174,'Race 1 - Smeaton Way'!$L:$N,3,FALSE),"")</f>
        <v/>
      </c>
      <c r="D174" s="4" t="str">
        <f>IFERROR(VLOOKUP($A174,'Race 2 - Pinjarra'!$L:$N,3,FALSE),"")</f>
        <v/>
      </c>
      <c r="E174" s="4" t="str">
        <f>IFERROR(VLOOKUP($A174,'Race 3 - Smeaton'!$L:$N,3,FALSE),"")</f>
        <v/>
      </c>
      <c r="F174" s="4" t="str">
        <f>IFERROR(VLOOKUP($A174,'Race 4 - Alumina'!$L:$N,3,FALSE),"")</f>
        <v/>
      </c>
      <c r="G174" s="4" t="str">
        <f>IFERROR(VLOOKUP($A174,'Race  5 - Motorplex'!$L:$N,3,FALSE),"")</f>
        <v/>
      </c>
      <c r="H174" s="4" t="str">
        <f>IFERROR(VLOOKUP($A174,'Race 6 - Pinjarra'!$L:$N,3,FALSE),"")</f>
        <v/>
      </c>
      <c r="I174" s="4" t="str">
        <f>IFERROR(VLOOKUP($A174,'Race 7 - Alumina(RIng)'!$L:$N,3,FALSE),"")</f>
        <v/>
      </c>
      <c r="J174" s="4" t="str">
        <f>IFERROR(VLOOKUP($A174,'Race 8 - Club Champs'!$L:$N,3,FALSE),"")</f>
        <v/>
      </c>
      <c r="K174" s="4">
        <f>SUM(C174:J174)</f>
        <v>0</v>
      </c>
    </row>
    <row r="175" spans="1:11" x14ac:dyDescent="0.25">
      <c r="A175" s="3" t="s">
        <v>259</v>
      </c>
      <c r="B175" s="3" t="str">
        <f>IFERROR(VLOOKUP(A175,'Race 8 - Club Champs'!C:D,2,FALSE),"")</f>
        <v/>
      </c>
      <c r="C175" s="4" t="str">
        <f>IFERROR(VLOOKUP($A175,'Race 1 - Smeaton Way'!$L:$N,3,FALSE),"")</f>
        <v/>
      </c>
      <c r="D175" s="4" t="str">
        <f>IFERROR(VLOOKUP($A175,'Race 2 - Pinjarra'!$L:$N,3,FALSE),"")</f>
        <v/>
      </c>
      <c r="E175" s="4" t="str">
        <f>IFERROR(VLOOKUP($A175,'Race 3 - Smeaton'!$L:$N,3,FALSE),"")</f>
        <v/>
      </c>
      <c r="F175" s="4" t="str">
        <f>IFERROR(VLOOKUP($A175,'Race 4 - Alumina'!$L:$N,3,FALSE),"")</f>
        <v/>
      </c>
      <c r="G175" s="4" t="str">
        <f>IFERROR(VLOOKUP($A175,'Race  5 - Motorplex'!$L:$N,3,FALSE),"")</f>
        <v/>
      </c>
      <c r="H175" s="4" t="str">
        <f>IFERROR(VLOOKUP($A175,'Race 6 - Pinjarra'!$L:$N,3,FALSE),"")</f>
        <v/>
      </c>
      <c r="I175" s="4" t="str">
        <f>IFERROR(VLOOKUP($A175,'Race 7 - Alumina(RIng)'!$L:$N,3,FALSE),"")</f>
        <v/>
      </c>
      <c r="J175" s="4" t="str">
        <f>IFERROR(VLOOKUP($A175,'Race 8 - Club Champs'!$L:$N,3,FALSE),"")</f>
        <v/>
      </c>
      <c r="K175" s="4">
        <f>SUM(C175:J175)</f>
        <v>0</v>
      </c>
    </row>
    <row r="176" spans="1:11" x14ac:dyDescent="0.25">
      <c r="A176" s="3" t="s">
        <v>260</v>
      </c>
      <c r="B176" s="3" t="str">
        <f>IFERROR(VLOOKUP(A176,'Race 8 - Club Champs'!C:D,2,FALSE),"")</f>
        <v/>
      </c>
      <c r="C176" s="4" t="str">
        <f>IFERROR(VLOOKUP($A176,'Race 1 - Smeaton Way'!$L:$N,3,FALSE),"")</f>
        <v/>
      </c>
      <c r="D176" s="4" t="str">
        <f>IFERROR(VLOOKUP($A176,'Race 2 - Pinjarra'!$L:$N,3,FALSE),"")</f>
        <v/>
      </c>
      <c r="E176" s="4" t="str">
        <f>IFERROR(VLOOKUP($A176,'Race 3 - Smeaton'!$L:$N,3,FALSE),"")</f>
        <v/>
      </c>
      <c r="F176" s="4" t="str">
        <f>IFERROR(VLOOKUP($A176,'Race 4 - Alumina'!$L:$N,3,FALSE),"")</f>
        <v/>
      </c>
      <c r="G176" s="4" t="str">
        <f>IFERROR(VLOOKUP($A176,'Race  5 - Motorplex'!$L:$N,3,FALSE),"")</f>
        <v/>
      </c>
      <c r="H176" s="4" t="str">
        <f>IFERROR(VLOOKUP($A176,'Race 6 - Pinjarra'!$L:$N,3,FALSE),"")</f>
        <v/>
      </c>
      <c r="I176" s="4" t="str">
        <f>IFERROR(VLOOKUP($A176,'Race 7 - Alumina(RIng)'!$L:$N,3,FALSE),"")</f>
        <v/>
      </c>
      <c r="J176" s="4" t="str">
        <f>IFERROR(VLOOKUP($A176,'Race 8 - Club Champs'!$L:$N,3,FALSE),"")</f>
        <v/>
      </c>
      <c r="K176" s="4">
        <f>SUM(C176:J176)</f>
        <v>0</v>
      </c>
    </row>
    <row r="177" spans="1:11" x14ac:dyDescent="0.25">
      <c r="A177" s="3" t="s">
        <v>261</v>
      </c>
      <c r="B177" s="3" t="str">
        <f>IFERROR(VLOOKUP(A177,'Race 8 - Club Champs'!C:D,2,FALSE),"")</f>
        <v/>
      </c>
      <c r="C177" s="4" t="str">
        <f>IFERROR(VLOOKUP($A177,'Race 1 - Smeaton Way'!$L:$N,3,FALSE),"")</f>
        <v/>
      </c>
      <c r="D177" s="4" t="str">
        <f>IFERROR(VLOOKUP($A177,'Race 2 - Pinjarra'!$L:$N,3,FALSE),"")</f>
        <v/>
      </c>
      <c r="E177" s="4" t="str">
        <f>IFERROR(VLOOKUP($A177,'Race 3 - Smeaton'!$L:$N,3,FALSE),"")</f>
        <v/>
      </c>
      <c r="F177" s="4" t="str">
        <f>IFERROR(VLOOKUP($A177,'Race 4 - Alumina'!$L:$N,3,FALSE),"")</f>
        <v/>
      </c>
      <c r="G177" s="4" t="str">
        <f>IFERROR(VLOOKUP($A177,'Race  5 - Motorplex'!$L:$N,3,FALSE),"")</f>
        <v/>
      </c>
      <c r="H177" s="4" t="str">
        <f>IFERROR(VLOOKUP($A177,'Race 6 - Pinjarra'!$L:$N,3,FALSE),"")</f>
        <v/>
      </c>
      <c r="I177" s="4" t="str">
        <f>IFERROR(VLOOKUP($A177,'Race 7 - Alumina(RIng)'!$L:$N,3,FALSE),"")</f>
        <v/>
      </c>
      <c r="J177" s="4" t="str">
        <f>IFERROR(VLOOKUP($A177,'Race 8 - Club Champs'!$L:$N,3,FALSE),"")</f>
        <v/>
      </c>
      <c r="K177" s="4">
        <f>SUM(C177:J177)</f>
        <v>0</v>
      </c>
    </row>
  </sheetData>
  <sheetProtection algorithmName="SHA-512" hashValue="dO8bOWtk4jU2mEqwLku3pDusNoDbiQ+GakfUg1UPNQbJvoc4Z8pYqmclZn8RxKu7Y7e2T3vKCWy73OvoqzHKxg==" saltValue="rMCPdYmOQHVQumhoiSuSrA==" spinCount="100000" sheet="1" objects="1" scenarios="1" selectLockedCells="1"/>
  <sortState ref="A3:K177">
    <sortCondition descending="1" ref="K3"/>
  </sortState>
  <mergeCells count="1">
    <mergeCell ref="A1:K1"/>
  </mergeCells>
  <pageMargins left="0.7" right="0.7" top="0.75" bottom="0.75" header="0.3" footer="0.3"/>
  <pageSetup scale="7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F8E4-04AB-4087-BFEE-3EF84E2C3AB1}">
  <dimension ref="A1:I300"/>
  <sheetViews>
    <sheetView topLeftCell="A140" workbookViewId="0">
      <selection activeCell="B139" sqref="B139"/>
    </sheetView>
  </sheetViews>
  <sheetFormatPr defaultRowHeight="15" x14ac:dyDescent="0.25"/>
  <cols>
    <col min="1" max="1" width="14" style="10" bestFit="1" customWidth="1"/>
    <col min="2" max="2" width="13.5703125" style="10" bestFit="1" customWidth="1"/>
    <col min="3" max="3" width="20.5703125" style="10" customWidth="1"/>
    <col min="4" max="4" width="11" style="10" hidden="1" customWidth="1"/>
    <col min="5" max="5" width="14.28515625" style="10" hidden="1" customWidth="1"/>
    <col min="6" max="6" width="14.85546875" style="10" hidden="1" customWidth="1"/>
    <col min="7" max="7" width="35.7109375" style="10" bestFit="1" customWidth="1"/>
    <col min="8" max="8" width="21" style="10" bestFit="1" customWidth="1"/>
    <col min="9" max="9" width="35.7109375" bestFit="1" customWidth="1"/>
  </cols>
  <sheetData>
    <row r="1" spans="1:9" ht="26.25" customHeight="1" x14ac:dyDescent="0.4">
      <c r="A1" s="29" t="s">
        <v>299</v>
      </c>
      <c r="B1" s="29"/>
      <c r="C1" s="29"/>
      <c r="D1" s="29"/>
      <c r="E1" s="29"/>
      <c r="F1" s="29"/>
      <c r="G1" s="29"/>
      <c r="H1" s="29"/>
    </row>
    <row r="2" spans="1:9" ht="42.75" customHeight="1" x14ac:dyDescent="0.35">
      <c r="A2" s="30" t="s">
        <v>300</v>
      </c>
      <c r="B2" s="30" t="s">
        <v>301</v>
      </c>
      <c r="C2" s="30" t="s">
        <v>302</v>
      </c>
      <c r="D2" s="30" t="s">
        <v>303</v>
      </c>
      <c r="E2" s="30" t="s">
        <v>304</v>
      </c>
      <c r="F2" s="30" t="s">
        <v>305</v>
      </c>
      <c r="G2" s="30" t="s">
        <v>12</v>
      </c>
      <c r="H2" s="30" t="s">
        <v>2</v>
      </c>
      <c r="I2" s="30" t="s">
        <v>12</v>
      </c>
    </row>
    <row r="3" spans="1:9" x14ac:dyDescent="0.25">
      <c r="A3" s="31" t="s">
        <v>306</v>
      </c>
      <c r="B3" s="31" t="s">
        <v>307</v>
      </c>
      <c r="C3" s="31" t="s">
        <v>308</v>
      </c>
      <c r="D3" s="15" t="s">
        <v>309</v>
      </c>
      <c r="E3" s="31" t="s">
        <v>310</v>
      </c>
      <c r="F3" s="31">
        <v>139919</v>
      </c>
      <c r="G3" s="31"/>
      <c r="H3" s="15" t="str">
        <f>B3&amp;" "&amp;A3</f>
        <v>Shannon Arnott</v>
      </c>
      <c r="I3" t="str">
        <f>IF(G3="","",G3)</f>
        <v/>
      </c>
    </row>
    <row r="4" spans="1:9" x14ac:dyDescent="0.25">
      <c r="A4" s="15" t="s">
        <v>311</v>
      </c>
      <c r="B4" s="15" t="s">
        <v>312</v>
      </c>
      <c r="C4" s="31" t="s">
        <v>308</v>
      </c>
      <c r="D4" s="15" t="s">
        <v>313</v>
      </c>
      <c r="E4" s="15" t="s">
        <v>314</v>
      </c>
      <c r="F4" s="15">
        <v>224132</v>
      </c>
      <c r="G4" s="15" t="s">
        <v>315</v>
      </c>
      <c r="H4" s="15" t="str">
        <f t="shared" ref="H4:H67" si="0">B4&amp;" "&amp;A4</f>
        <v>Jason Bailey</v>
      </c>
      <c r="I4" t="str">
        <f t="shared" ref="I4:I67" si="1">IF(G4="","",G4)</f>
        <v>Race - Masters - Regional</v>
      </c>
    </row>
    <row r="5" spans="1:9" x14ac:dyDescent="0.25">
      <c r="A5" s="15" t="s">
        <v>316</v>
      </c>
      <c r="B5" s="15" t="s">
        <v>317</v>
      </c>
      <c r="C5" s="31" t="s">
        <v>308</v>
      </c>
      <c r="D5" s="15" t="s">
        <v>309</v>
      </c>
      <c r="E5" s="15" t="s">
        <v>314</v>
      </c>
      <c r="F5" s="15">
        <v>243185</v>
      </c>
      <c r="G5" s="15" t="s">
        <v>315</v>
      </c>
      <c r="H5" s="15" t="str">
        <f t="shared" si="0"/>
        <v>Dave Baker</v>
      </c>
      <c r="I5" t="str">
        <f t="shared" si="1"/>
        <v>Race - Masters - Regional</v>
      </c>
    </row>
    <row r="6" spans="1:9" x14ac:dyDescent="0.25">
      <c r="A6" s="15" t="s">
        <v>316</v>
      </c>
      <c r="B6" s="15" t="s">
        <v>318</v>
      </c>
      <c r="C6" s="31" t="s">
        <v>319</v>
      </c>
      <c r="D6" s="15" t="s">
        <v>313</v>
      </c>
      <c r="E6" s="15" t="s">
        <v>314</v>
      </c>
      <c r="F6" s="15">
        <v>243192</v>
      </c>
      <c r="G6" s="15" t="s">
        <v>320</v>
      </c>
      <c r="H6" s="15" t="str">
        <f t="shared" si="0"/>
        <v>Michael Baker</v>
      </c>
      <c r="I6" t="str">
        <f t="shared" si="1"/>
        <v>Race - Junior (U15/U17/U19)</v>
      </c>
    </row>
    <row r="7" spans="1:9" x14ac:dyDescent="0.25">
      <c r="A7" s="15" t="s">
        <v>316</v>
      </c>
      <c r="B7" s="15" t="s">
        <v>321</v>
      </c>
      <c r="C7" s="31" t="s">
        <v>319</v>
      </c>
      <c r="D7" s="15" t="s">
        <v>309</v>
      </c>
      <c r="E7" s="15" t="s">
        <v>314</v>
      </c>
      <c r="F7" s="15">
        <v>243186</v>
      </c>
      <c r="G7" s="15" t="s">
        <v>315</v>
      </c>
      <c r="H7" s="15" t="str">
        <f t="shared" si="0"/>
        <v>Michelle Baker</v>
      </c>
      <c r="I7" t="str">
        <f t="shared" si="1"/>
        <v>Race - Masters - Regional</v>
      </c>
    </row>
    <row r="8" spans="1:9" x14ac:dyDescent="0.25">
      <c r="A8" s="15" t="s">
        <v>316</v>
      </c>
      <c r="B8" s="15" t="s">
        <v>322</v>
      </c>
      <c r="C8" s="31" t="s">
        <v>308</v>
      </c>
      <c r="D8" s="15" t="s">
        <v>309</v>
      </c>
      <c r="E8" s="15" t="s">
        <v>314</v>
      </c>
      <c r="F8" s="15">
        <v>243187</v>
      </c>
      <c r="G8" s="15" t="s">
        <v>323</v>
      </c>
      <c r="H8" s="15" t="str">
        <f t="shared" si="0"/>
        <v>Vanessa Baker</v>
      </c>
      <c r="I8" t="str">
        <f t="shared" si="1"/>
        <v>Race - Kids (U9/U11/U13)</v>
      </c>
    </row>
    <row r="9" spans="1:9" x14ac:dyDescent="0.25">
      <c r="A9" s="15" t="s">
        <v>324</v>
      </c>
      <c r="B9" s="15" t="s">
        <v>325</v>
      </c>
      <c r="C9" s="31" t="s">
        <v>308</v>
      </c>
      <c r="D9" s="15" t="s">
        <v>313</v>
      </c>
      <c r="E9" s="15" t="s">
        <v>314</v>
      </c>
      <c r="F9" s="15">
        <v>247543</v>
      </c>
      <c r="G9" s="15" t="s">
        <v>315</v>
      </c>
      <c r="H9" s="15" t="str">
        <f t="shared" si="0"/>
        <v>Steve Ball</v>
      </c>
      <c r="I9" t="str">
        <f t="shared" si="1"/>
        <v>Race - Masters - Regional</v>
      </c>
    </row>
    <row r="10" spans="1:9" x14ac:dyDescent="0.25">
      <c r="A10" s="15" t="s">
        <v>326</v>
      </c>
      <c r="B10" s="15" t="s">
        <v>312</v>
      </c>
      <c r="C10" s="31" t="s">
        <v>308</v>
      </c>
      <c r="D10" s="15" t="s">
        <v>313</v>
      </c>
      <c r="E10" s="15" t="s">
        <v>314</v>
      </c>
      <c r="F10" s="15">
        <v>226812</v>
      </c>
      <c r="G10" s="15" t="s">
        <v>315</v>
      </c>
      <c r="H10" s="15" t="str">
        <f t="shared" si="0"/>
        <v>Jason Barnes</v>
      </c>
      <c r="I10" t="str">
        <f t="shared" si="1"/>
        <v>Race - Masters - Regional</v>
      </c>
    </row>
    <row r="11" spans="1:9" x14ac:dyDescent="0.25">
      <c r="A11" s="15" t="s">
        <v>327</v>
      </c>
      <c r="B11" s="15" t="s">
        <v>328</v>
      </c>
      <c r="C11" s="31" t="s">
        <v>308</v>
      </c>
      <c r="D11" s="15" t="s">
        <v>313</v>
      </c>
      <c r="E11" s="15" t="s">
        <v>314</v>
      </c>
      <c r="F11" s="15">
        <v>199707</v>
      </c>
      <c r="G11" s="15" t="s">
        <v>329</v>
      </c>
      <c r="H11" s="15" t="str">
        <f t="shared" si="0"/>
        <v>Bruce Barrington</v>
      </c>
      <c r="I11" t="str">
        <f t="shared" si="1"/>
        <v>Race - Masters U65</v>
      </c>
    </row>
    <row r="12" spans="1:9" x14ac:dyDescent="0.25">
      <c r="A12" s="31" t="s">
        <v>330</v>
      </c>
      <c r="B12" s="31" t="s">
        <v>331</v>
      </c>
      <c r="C12" s="31" t="s">
        <v>308</v>
      </c>
      <c r="D12" s="15" t="s">
        <v>313</v>
      </c>
      <c r="E12" s="31" t="s">
        <v>314</v>
      </c>
      <c r="F12" s="31">
        <v>210697</v>
      </c>
      <c r="G12" s="31" t="s">
        <v>332</v>
      </c>
      <c r="H12" s="15" t="str">
        <f t="shared" si="0"/>
        <v>Richard Barville</v>
      </c>
      <c r="I12" t="str">
        <f t="shared" si="1"/>
        <v>Race - Masters 65+ / Para-Cycling</v>
      </c>
    </row>
    <row r="13" spans="1:9" x14ac:dyDescent="0.25">
      <c r="A13" s="15" t="s">
        <v>333</v>
      </c>
      <c r="B13" s="15" t="s">
        <v>334</v>
      </c>
      <c r="C13" s="31" t="s">
        <v>308</v>
      </c>
      <c r="D13" s="15" t="s">
        <v>313</v>
      </c>
      <c r="E13" s="15" t="s">
        <v>314</v>
      </c>
      <c r="F13" s="15">
        <v>222395</v>
      </c>
      <c r="G13" s="15" t="s">
        <v>315</v>
      </c>
      <c r="H13" s="15" t="str">
        <f t="shared" si="0"/>
        <v>Nathan Beeck</v>
      </c>
      <c r="I13" t="str">
        <f t="shared" si="1"/>
        <v>Race - Masters - Regional</v>
      </c>
    </row>
    <row r="14" spans="1:9" x14ac:dyDescent="0.25">
      <c r="A14" s="31" t="s">
        <v>335</v>
      </c>
      <c r="B14" s="31" t="s">
        <v>336</v>
      </c>
      <c r="C14" s="31" t="s">
        <v>308</v>
      </c>
      <c r="D14" s="15" t="s">
        <v>313</v>
      </c>
      <c r="E14" s="31" t="s">
        <v>314</v>
      </c>
      <c r="F14" s="31">
        <v>235555</v>
      </c>
      <c r="G14" s="31" t="s">
        <v>315</v>
      </c>
      <c r="H14" s="15" t="str">
        <f t="shared" si="0"/>
        <v>Aaron Bilbow</v>
      </c>
      <c r="I14" t="str">
        <f t="shared" si="1"/>
        <v>Race - Masters - Regional</v>
      </c>
    </row>
    <row r="15" spans="1:9" x14ac:dyDescent="0.25">
      <c r="A15" s="15" t="s">
        <v>337</v>
      </c>
      <c r="B15" s="15" t="s">
        <v>338</v>
      </c>
      <c r="C15" s="31" t="s">
        <v>308</v>
      </c>
      <c r="D15" s="15" t="s">
        <v>313</v>
      </c>
      <c r="E15" s="15" t="s">
        <v>314</v>
      </c>
      <c r="F15" s="15">
        <v>166270</v>
      </c>
      <c r="G15" s="15" t="s">
        <v>329</v>
      </c>
      <c r="H15" s="15" t="str">
        <f t="shared" si="0"/>
        <v>Julian Bleddyn</v>
      </c>
      <c r="I15" t="str">
        <f t="shared" si="1"/>
        <v>Race - Masters U65</v>
      </c>
    </row>
    <row r="16" spans="1:9" x14ac:dyDescent="0.25">
      <c r="A16" s="15" t="s">
        <v>337</v>
      </c>
      <c r="B16" s="15" t="s">
        <v>339</v>
      </c>
      <c r="C16" s="31" t="s">
        <v>319</v>
      </c>
      <c r="D16" s="15" t="s">
        <v>313</v>
      </c>
      <c r="E16" s="15" t="s">
        <v>314</v>
      </c>
      <c r="F16" s="15">
        <v>208821</v>
      </c>
      <c r="G16" s="15" t="s">
        <v>320</v>
      </c>
      <c r="H16" s="15" t="str">
        <f t="shared" si="0"/>
        <v>Oliver Bleddyn</v>
      </c>
      <c r="I16" t="str">
        <f t="shared" si="1"/>
        <v>Race - Junior (U15/U17/U19)</v>
      </c>
    </row>
    <row r="17" spans="1:9" x14ac:dyDescent="0.25">
      <c r="A17" s="31" t="s">
        <v>340</v>
      </c>
      <c r="B17" s="31" t="s">
        <v>341</v>
      </c>
      <c r="C17" s="31" t="s">
        <v>308</v>
      </c>
      <c r="D17" s="15" t="s">
        <v>313</v>
      </c>
      <c r="E17" s="31" t="s">
        <v>314</v>
      </c>
      <c r="F17" s="31">
        <v>230922</v>
      </c>
      <c r="G17" s="31" t="s">
        <v>315</v>
      </c>
      <c r="H17" s="15" t="str">
        <f t="shared" si="0"/>
        <v>Timothy Boardman</v>
      </c>
      <c r="I17" t="str">
        <f t="shared" si="1"/>
        <v>Race - Masters - Regional</v>
      </c>
    </row>
    <row r="18" spans="1:9" x14ac:dyDescent="0.25">
      <c r="A18" s="15" t="s">
        <v>342</v>
      </c>
      <c r="B18" s="15" t="s">
        <v>343</v>
      </c>
      <c r="C18" s="31" t="s">
        <v>308</v>
      </c>
      <c r="D18" s="15" t="s">
        <v>313</v>
      </c>
      <c r="E18" s="15" t="s">
        <v>314</v>
      </c>
      <c r="F18" s="15">
        <v>230542</v>
      </c>
      <c r="G18" s="15" t="s">
        <v>315</v>
      </c>
      <c r="H18" s="15" t="str">
        <f t="shared" si="0"/>
        <v>Sam Bolton</v>
      </c>
      <c r="I18" t="str">
        <f t="shared" si="1"/>
        <v>Race - Masters - Regional</v>
      </c>
    </row>
    <row r="19" spans="1:9" x14ac:dyDescent="0.25">
      <c r="A19" s="15" t="s">
        <v>344</v>
      </c>
      <c r="B19" s="15" t="s">
        <v>345</v>
      </c>
      <c r="C19" s="31" t="s">
        <v>308</v>
      </c>
      <c r="D19" s="15" t="s">
        <v>309</v>
      </c>
      <c r="E19" s="32" t="s">
        <v>314</v>
      </c>
      <c r="F19" s="15">
        <v>242832</v>
      </c>
      <c r="G19" s="15" t="s">
        <v>315</v>
      </c>
      <c r="H19" s="15" t="str">
        <f t="shared" si="0"/>
        <v>Jo Boulton</v>
      </c>
      <c r="I19" t="str">
        <f t="shared" si="1"/>
        <v>Race - Masters - Regional</v>
      </c>
    </row>
    <row r="20" spans="1:9" x14ac:dyDescent="0.25">
      <c r="A20" s="15" t="s">
        <v>346</v>
      </c>
      <c r="B20" s="15" t="s">
        <v>347</v>
      </c>
      <c r="C20" s="31" t="s">
        <v>308</v>
      </c>
      <c r="D20" s="15" t="s">
        <v>313</v>
      </c>
      <c r="E20" s="15" t="s">
        <v>314</v>
      </c>
      <c r="F20" s="15">
        <v>173024</v>
      </c>
      <c r="G20" s="15" t="s">
        <v>329</v>
      </c>
      <c r="H20" s="15" t="str">
        <f t="shared" si="0"/>
        <v>John Bouwknegt</v>
      </c>
      <c r="I20" t="str">
        <f t="shared" si="1"/>
        <v>Race - Masters U65</v>
      </c>
    </row>
    <row r="21" spans="1:9" x14ac:dyDescent="0.25">
      <c r="A21" s="31" t="s">
        <v>348</v>
      </c>
      <c r="B21" s="31" t="s">
        <v>349</v>
      </c>
      <c r="C21" s="31" t="s">
        <v>308</v>
      </c>
      <c r="D21" s="15" t="s">
        <v>313</v>
      </c>
      <c r="E21" s="31" t="s">
        <v>314</v>
      </c>
      <c r="F21" s="31">
        <v>195402</v>
      </c>
      <c r="G21" s="31" t="s">
        <v>329</v>
      </c>
      <c r="H21" s="15" t="str">
        <f t="shared" si="0"/>
        <v>Andrew Brown</v>
      </c>
      <c r="I21" t="str">
        <f t="shared" si="1"/>
        <v>Race - Masters U65</v>
      </c>
    </row>
    <row r="22" spans="1:9" x14ac:dyDescent="0.25">
      <c r="A22" s="15" t="s">
        <v>350</v>
      </c>
      <c r="B22" s="15" t="s">
        <v>347</v>
      </c>
      <c r="C22" s="31" t="s">
        <v>308</v>
      </c>
      <c r="D22" s="15" t="s">
        <v>313</v>
      </c>
      <c r="E22" s="15" t="s">
        <v>314</v>
      </c>
      <c r="F22" s="15">
        <v>162689</v>
      </c>
      <c r="G22" s="15" t="s">
        <v>329</v>
      </c>
      <c r="H22" s="15" t="str">
        <f t="shared" si="0"/>
        <v>John Buonvecchi</v>
      </c>
      <c r="I22" t="str">
        <f t="shared" si="1"/>
        <v>Race - Masters U65</v>
      </c>
    </row>
    <row r="23" spans="1:9" x14ac:dyDescent="0.25">
      <c r="A23" s="15" t="s">
        <v>351</v>
      </c>
      <c r="B23" s="15" t="s">
        <v>352</v>
      </c>
      <c r="C23" s="31" t="s">
        <v>319</v>
      </c>
      <c r="D23" s="15" t="s">
        <v>313</v>
      </c>
      <c r="E23" s="15" t="s">
        <v>314</v>
      </c>
      <c r="F23" s="15">
        <v>243110</v>
      </c>
      <c r="G23" s="15" t="s">
        <v>320</v>
      </c>
      <c r="H23" s="15" t="str">
        <f t="shared" si="0"/>
        <v>Patrick Burnside</v>
      </c>
      <c r="I23" t="str">
        <f t="shared" si="1"/>
        <v>Race - Junior (U15/U17/U19)</v>
      </c>
    </row>
    <row r="24" spans="1:9" x14ac:dyDescent="0.25">
      <c r="A24" s="15" t="s">
        <v>353</v>
      </c>
      <c r="B24" s="15" t="s">
        <v>347</v>
      </c>
      <c r="C24" s="31" t="s">
        <v>308</v>
      </c>
      <c r="D24" s="15" t="s">
        <v>313</v>
      </c>
      <c r="E24" s="15" t="s">
        <v>314</v>
      </c>
      <c r="F24" s="15">
        <v>168168</v>
      </c>
      <c r="G24" s="31" t="s">
        <v>329</v>
      </c>
      <c r="H24" s="15" t="str">
        <f t="shared" si="0"/>
        <v>John Bywater</v>
      </c>
      <c r="I24" t="str">
        <f t="shared" si="1"/>
        <v>Race - Masters U65</v>
      </c>
    </row>
    <row r="25" spans="1:9" x14ac:dyDescent="0.25">
      <c r="A25" s="15" t="s">
        <v>354</v>
      </c>
      <c r="B25" s="15" t="s">
        <v>349</v>
      </c>
      <c r="C25" s="31" t="s">
        <v>308</v>
      </c>
      <c r="D25" s="15" t="s">
        <v>313</v>
      </c>
      <c r="E25" s="15" t="s">
        <v>310</v>
      </c>
      <c r="F25" s="15">
        <v>245238</v>
      </c>
      <c r="G25" s="31" t="s">
        <v>329</v>
      </c>
      <c r="H25" s="15" t="str">
        <f t="shared" si="0"/>
        <v>Andrew Caltabiano</v>
      </c>
      <c r="I25" t="str">
        <f t="shared" si="1"/>
        <v>Race - Masters U65</v>
      </c>
    </row>
    <row r="26" spans="1:9" x14ac:dyDescent="0.25">
      <c r="A26" s="15" t="s">
        <v>355</v>
      </c>
      <c r="B26" s="15" t="s">
        <v>356</v>
      </c>
      <c r="C26" s="31" t="s">
        <v>308</v>
      </c>
      <c r="D26" s="15" t="s">
        <v>313</v>
      </c>
      <c r="E26" s="15" t="s">
        <v>314</v>
      </c>
      <c r="F26" s="15">
        <v>234192</v>
      </c>
      <c r="G26" s="15" t="s">
        <v>315</v>
      </c>
      <c r="H26" s="15" t="str">
        <f t="shared" si="0"/>
        <v>David Cashman</v>
      </c>
      <c r="I26" t="str">
        <f t="shared" si="1"/>
        <v>Race - Masters - Regional</v>
      </c>
    </row>
    <row r="27" spans="1:9" x14ac:dyDescent="0.25">
      <c r="A27" s="15" t="s">
        <v>357</v>
      </c>
      <c r="B27" s="15" t="s">
        <v>358</v>
      </c>
      <c r="C27" s="31" t="s">
        <v>359</v>
      </c>
      <c r="D27" s="15" t="s">
        <v>313</v>
      </c>
      <c r="E27" s="15" t="s">
        <v>314</v>
      </c>
      <c r="F27" s="15">
        <v>248481</v>
      </c>
      <c r="G27" s="31" t="s">
        <v>360</v>
      </c>
      <c r="H27" s="15" t="str">
        <f t="shared" si="0"/>
        <v>Christopher Chambers</v>
      </c>
      <c r="I27" t="str">
        <f t="shared" si="1"/>
        <v>Ride - Adult (19-64)</v>
      </c>
    </row>
    <row r="28" spans="1:9" x14ac:dyDescent="0.25">
      <c r="A28" s="15" t="s">
        <v>361</v>
      </c>
      <c r="B28" s="15" t="s">
        <v>362</v>
      </c>
      <c r="C28" s="31" t="s">
        <v>308</v>
      </c>
      <c r="D28" s="15" t="s">
        <v>313</v>
      </c>
      <c r="E28" s="15" t="s">
        <v>310</v>
      </c>
      <c r="F28" s="15">
        <v>5899</v>
      </c>
      <c r="G28" s="15" t="s">
        <v>363</v>
      </c>
      <c r="H28" s="15" t="str">
        <f t="shared" si="0"/>
        <v>Peter Clark</v>
      </c>
      <c r="I28" t="str">
        <f t="shared" si="1"/>
        <v>3 Day Mship</v>
      </c>
    </row>
    <row r="29" spans="1:9" x14ac:dyDescent="0.25">
      <c r="A29" s="31" t="s">
        <v>361</v>
      </c>
      <c r="B29" s="31" t="s">
        <v>364</v>
      </c>
      <c r="C29" s="31" t="s">
        <v>308</v>
      </c>
      <c r="D29" s="15" t="s">
        <v>309</v>
      </c>
      <c r="E29" s="31" t="s">
        <v>310</v>
      </c>
      <c r="F29" s="31">
        <v>5898</v>
      </c>
      <c r="G29" s="31" t="s">
        <v>363</v>
      </c>
      <c r="H29" s="15" t="str">
        <f t="shared" si="0"/>
        <v>Caroline Clark</v>
      </c>
      <c r="I29" t="str">
        <f t="shared" si="1"/>
        <v>3 Day Mship</v>
      </c>
    </row>
    <row r="30" spans="1:9" x14ac:dyDescent="0.25">
      <c r="A30" s="15" t="s">
        <v>361</v>
      </c>
      <c r="B30" s="15" t="s">
        <v>365</v>
      </c>
      <c r="C30" s="31" t="s">
        <v>308</v>
      </c>
      <c r="D30" s="15" t="s">
        <v>309</v>
      </c>
      <c r="E30" s="15" t="s">
        <v>310</v>
      </c>
      <c r="F30" s="15">
        <v>5897</v>
      </c>
      <c r="G30" s="15" t="s">
        <v>363</v>
      </c>
      <c r="H30" s="15" t="str">
        <f t="shared" si="0"/>
        <v>Leah Clark</v>
      </c>
      <c r="I30" t="str">
        <f t="shared" si="1"/>
        <v>3 Day Mship</v>
      </c>
    </row>
    <row r="31" spans="1:9" x14ac:dyDescent="0.25">
      <c r="A31" s="15" t="s">
        <v>366</v>
      </c>
      <c r="B31" s="15" t="s">
        <v>367</v>
      </c>
      <c r="C31" s="31" t="s">
        <v>368</v>
      </c>
      <c r="D31" s="15" t="s">
        <v>313</v>
      </c>
      <c r="E31" s="15" t="s">
        <v>310</v>
      </c>
      <c r="F31" s="15">
        <v>206156</v>
      </c>
      <c r="G31" s="15" t="s">
        <v>369</v>
      </c>
      <c r="H31" s="15" t="str">
        <f t="shared" si="0"/>
        <v>Ron Collings</v>
      </c>
      <c r="I31" t="str">
        <f t="shared" si="1"/>
        <v>Platinum</v>
      </c>
    </row>
    <row r="32" spans="1:9" x14ac:dyDescent="0.25">
      <c r="A32" s="15" t="s">
        <v>370</v>
      </c>
      <c r="B32" s="15" t="s">
        <v>371</v>
      </c>
      <c r="C32" s="31" t="s">
        <v>308</v>
      </c>
      <c r="D32" s="33" t="s">
        <v>313</v>
      </c>
      <c r="E32" s="34" t="s">
        <v>314</v>
      </c>
      <c r="F32" s="15">
        <v>232146</v>
      </c>
      <c r="G32" s="31" t="s">
        <v>372</v>
      </c>
      <c r="H32" s="15" t="str">
        <f t="shared" si="0"/>
        <v>Luke Colum</v>
      </c>
      <c r="I32" t="str">
        <f t="shared" si="1"/>
        <v>Race - Elite and U23 - Regional</v>
      </c>
    </row>
    <row r="33" spans="1:9" x14ac:dyDescent="0.25">
      <c r="A33" s="15" t="s">
        <v>373</v>
      </c>
      <c r="B33" s="15" t="s">
        <v>374</v>
      </c>
      <c r="C33" s="31" t="s">
        <v>308</v>
      </c>
      <c r="D33" s="15" t="s">
        <v>309</v>
      </c>
      <c r="E33" s="15" t="s">
        <v>314</v>
      </c>
      <c r="F33" s="15">
        <v>213264</v>
      </c>
      <c r="G33" s="15" t="s">
        <v>329</v>
      </c>
      <c r="H33" s="15" t="str">
        <f t="shared" si="0"/>
        <v>Heather Connan</v>
      </c>
      <c r="I33" t="str">
        <f t="shared" si="1"/>
        <v>Race - Masters U65</v>
      </c>
    </row>
    <row r="34" spans="1:9" x14ac:dyDescent="0.25">
      <c r="A34" s="15" t="s">
        <v>373</v>
      </c>
      <c r="B34" s="15" t="s">
        <v>375</v>
      </c>
      <c r="C34" s="31" t="s">
        <v>319</v>
      </c>
      <c r="D34" s="15" t="s">
        <v>313</v>
      </c>
      <c r="E34" s="15" t="s">
        <v>314</v>
      </c>
      <c r="F34" s="15">
        <v>212537</v>
      </c>
      <c r="G34" s="15" t="s">
        <v>320</v>
      </c>
      <c r="H34" s="15" t="str">
        <f t="shared" si="0"/>
        <v>Lachlan Connan</v>
      </c>
      <c r="I34" t="str">
        <f t="shared" si="1"/>
        <v>Race - Junior (U15/U17/U19)</v>
      </c>
    </row>
    <row r="35" spans="1:9" x14ac:dyDescent="0.25">
      <c r="A35" s="31" t="s">
        <v>373</v>
      </c>
      <c r="B35" s="31" t="s">
        <v>376</v>
      </c>
      <c r="C35" s="31" t="s">
        <v>319</v>
      </c>
      <c r="D35" s="15" t="s">
        <v>313</v>
      </c>
      <c r="E35" s="31" t="s">
        <v>314</v>
      </c>
      <c r="F35" s="31">
        <v>212538</v>
      </c>
      <c r="G35" s="31" t="s">
        <v>320</v>
      </c>
      <c r="H35" s="15" t="str">
        <f t="shared" si="0"/>
        <v>Matthew Connan</v>
      </c>
      <c r="I35" t="str">
        <f t="shared" si="1"/>
        <v>Race - Junior (U15/U17/U19)</v>
      </c>
    </row>
    <row r="36" spans="1:9" x14ac:dyDescent="0.25">
      <c r="A36" s="31" t="s">
        <v>373</v>
      </c>
      <c r="B36" s="31" t="s">
        <v>377</v>
      </c>
      <c r="C36" s="31" t="s">
        <v>308</v>
      </c>
      <c r="D36" s="31" t="s">
        <v>313</v>
      </c>
      <c r="E36" s="31" t="s">
        <v>314</v>
      </c>
      <c r="F36" s="31">
        <v>209382</v>
      </c>
      <c r="G36" s="31" t="s">
        <v>329</v>
      </c>
      <c r="H36" s="15" t="str">
        <f t="shared" si="0"/>
        <v>Nicholas Connan</v>
      </c>
      <c r="I36" t="str">
        <f t="shared" si="1"/>
        <v>Race - Masters U65</v>
      </c>
    </row>
    <row r="37" spans="1:9" x14ac:dyDescent="0.25">
      <c r="A37" s="15" t="s">
        <v>378</v>
      </c>
      <c r="B37" s="15" t="s">
        <v>379</v>
      </c>
      <c r="C37" s="31" t="s">
        <v>308</v>
      </c>
      <c r="D37" s="15" t="s">
        <v>313</v>
      </c>
      <c r="E37" s="15" t="s">
        <v>314</v>
      </c>
      <c r="F37" s="15">
        <v>237522</v>
      </c>
      <c r="G37" s="15" t="s">
        <v>380</v>
      </c>
      <c r="H37" s="15" t="str">
        <f t="shared" si="0"/>
        <v>Lawrence Considine</v>
      </c>
      <c r="I37" t="str">
        <f t="shared" si="1"/>
        <v>Race - Elite and U23</v>
      </c>
    </row>
    <row r="38" spans="1:9" x14ac:dyDescent="0.25">
      <c r="A38" s="15" t="s">
        <v>381</v>
      </c>
      <c r="B38" s="15" t="s">
        <v>321</v>
      </c>
      <c r="C38" s="31" t="s">
        <v>359</v>
      </c>
      <c r="D38" s="15" t="s">
        <v>309</v>
      </c>
      <c r="E38" s="15" t="s">
        <v>314</v>
      </c>
      <c r="F38" s="15">
        <v>249601</v>
      </c>
      <c r="G38" s="15" t="s">
        <v>360</v>
      </c>
      <c r="H38" s="15" t="str">
        <f t="shared" si="0"/>
        <v>Michelle Cornejo</v>
      </c>
      <c r="I38" t="str">
        <f t="shared" si="1"/>
        <v>Ride - Adult (19-64)</v>
      </c>
    </row>
    <row r="39" spans="1:9" x14ac:dyDescent="0.25">
      <c r="A39" s="15" t="s">
        <v>382</v>
      </c>
      <c r="B39" s="15" t="s">
        <v>383</v>
      </c>
      <c r="C39" s="31" t="s">
        <v>308</v>
      </c>
      <c r="D39" s="15" t="s">
        <v>309</v>
      </c>
      <c r="E39" s="15" t="s">
        <v>314</v>
      </c>
      <c r="F39" s="15">
        <v>232510</v>
      </c>
      <c r="G39" s="15" t="s">
        <v>372</v>
      </c>
      <c r="H39" s="15" t="str">
        <f t="shared" si="0"/>
        <v>Joanne Cowburn</v>
      </c>
      <c r="I39" t="str">
        <f t="shared" si="1"/>
        <v>Race - Elite and U23 - Regional</v>
      </c>
    </row>
    <row r="40" spans="1:9" x14ac:dyDescent="0.25">
      <c r="A40" s="15" t="s">
        <v>384</v>
      </c>
      <c r="B40" s="15" t="s">
        <v>385</v>
      </c>
      <c r="C40" s="31" t="s">
        <v>308</v>
      </c>
      <c r="D40" s="15" t="s">
        <v>313</v>
      </c>
      <c r="E40" s="15" t="s">
        <v>314</v>
      </c>
      <c r="F40" s="15">
        <v>199705</v>
      </c>
      <c r="G40" s="35" t="s">
        <v>315</v>
      </c>
      <c r="H40" s="15" t="str">
        <f t="shared" si="0"/>
        <v>Nick Cowie</v>
      </c>
      <c r="I40" t="str">
        <f t="shared" si="1"/>
        <v>Race - Masters - Regional</v>
      </c>
    </row>
    <row r="41" spans="1:9" x14ac:dyDescent="0.25">
      <c r="A41" s="31" t="s">
        <v>386</v>
      </c>
      <c r="B41" s="31" t="s">
        <v>387</v>
      </c>
      <c r="C41" s="31" t="s">
        <v>308</v>
      </c>
      <c r="D41" s="15" t="s">
        <v>313</v>
      </c>
      <c r="E41" s="31" t="s">
        <v>314</v>
      </c>
      <c r="F41" s="31">
        <v>222451</v>
      </c>
      <c r="G41" s="31" t="s">
        <v>329</v>
      </c>
      <c r="H41" s="15" t="str">
        <f t="shared" si="0"/>
        <v>Dominic Da Silva</v>
      </c>
      <c r="I41" t="str">
        <f t="shared" si="1"/>
        <v>Race - Masters U65</v>
      </c>
    </row>
    <row r="42" spans="1:9" x14ac:dyDescent="0.25">
      <c r="A42" s="15" t="s">
        <v>386</v>
      </c>
      <c r="B42" s="15" t="s">
        <v>388</v>
      </c>
      <c r="C42" s="31" t="s">
        <v>308</v>
      </c>
      <c r="D42" s="15" t="s">
        <v>313</v>
      </c>
      <c r="E42" s="15" t="s">
        <v>314</v>
      </c>
      <c r="F42" s="15">
        <v>246725</v>
      </c>
      <c r="G42" s="31" t="s">
        <v>329</v>
      </c>
      <c r="H42" s="15" t="str">
        <f t="shared" si="0"/>
        <v>Tony Da Silva</v>
      </c>
      <c r="I42" t="str">
        <f t="shared" si="1"/>
        <v>Race - Masters U65</v>
      </c>
    </row>
    <row r="43" spans="1:9" x14ac:dyDescent="0.25">
      <c r="A43" s="15" t="s">
        <v>389</v>
      </c>
      <c r="B43" s="15" t="s">
        <v>390</v>
      </c>
      <c r="C43" s="31" t="s">
        <v>308</v>
      </c>
      <c r="D43" s="15" t="s">
        <v>313</v>
      </c>
      <c r="E43" s="15" t="s">
        <v>314</v>
      </c>
      <c r="F43" s="15">
        <v>150365</v>
      </c>
      <c r="G43" s="15" t="s">
        <v>391</v>
      </c>
      <c r="H43" s="15" t="str">
        <f t="shared" si="0"/>
        <v>Rob Davis</v>
      </c>
      <c r="I43" t="str">
        <f t="shared" si="1"/>
        <v>Ride - Senior (65+)</v>
      </c>
    </row>
    <row r="44" spans="1:9" x14ac:dyDescent="0.25">
      <c r="A44" s="15" t="s">
        <v>392</v>
      </c>
      <c r="B44" s="15" t="s">
        <v>393</v>
      </c>
      <c r="C44" s="31" t="s">
        <v>368</v>
      </c>
      <c r="D44" s="15" t="s">
        <v>313</v>
      </c>
      <c r="E44" s="15" t="s">
        <v>310</v>
      </c>
      <c r="F44" s="15" t="s">
        <v>394</v>
      </c>
      <c r="G44" s="15"/>
      <c r="H44" s="15" t="str">
        <f t="shared" si="0"/>
        <v>Douglas  Dawson</v>
      </c>
      <c r="I44" t="str">
        <f t="shared" si="1"/>
        <v/>
      </c>
    </row>
    <row r="45" spans="1:9" x14ac:dyDescent="0.25">
      <c r="A45" s="15" t="s">
        <v>392</v>
      </c>
      <c r="B45" s="15" t="s">
        <v>395</v>
      </c>
      <c r="C45" s="31" t="s">
        <v>319</v>
      </c>
      <c r="D45" s="15" t="s">
        <v>313</v>
      </c>
      <c r="E45" s="15" t="s">
        <v>314</v>
      </c>
      <c r="F45" s="15">
        <v>207007</v>
      </c>
      <c r="G45" s="15" t="s">
        <v>320</v>
      </c>
      <c r="H45" s="15" t="str">
        <f t="shared" si="0"/>
        <v>Jordan Dawson</v>
      </c>
      <c r="I45" t="str">
        <f t="shared" si="1"/>
        <v>Race - Junior (U15/U17/U19)</v>
      </c>
    </row>
    <row r="46" spans="1:9" x14ac:dyDescent="0.25">
      <c r="A46" s="15" t="s">
        <v>392</v>
      </c>
      <c r="B46" s="15" t="s">
        <v>362</v>
      </c>
      <c r="C46" s="31" t="s">
        <v>396</v>
      </c>
      <c r="D46" s="15" t="s">
        <v>313</v>
      </c>
      <c r="E46" s="15" t="s">
        <v>314</v>
      </c>
      <c r="F46" s="15">
        <v>208673</v>
      </c>
      <c r="G46" s="15" t="s">
        <v>397</v>
      </c>
      <c r="H46" s="15" t="str">
        <f t="shared" si="0"/>
        <v>Peter Dawson</v>
      </c>
      <c r="I46" t="str">
        <f t="shared" si="1"/>
        <v>Non Riding Member</v>
      </c>
    </row>
    <row r="47" spans="1:9" x14ac:dyDescent="0.25">
      <c r="A47" s="15" t="s">
        <v>398</v>
      </c>
      <c r="B47" s="15" t="s">
        <v>399</v>
      </c>
      <c r="C47" s="31" t="s">
        <v>308</v>
      </c>
      <c r="D47" s="15" t="s">
        <v>313</v>
      </c>
      <c r="E47" s="15" t="s">
        <v>314</v>
      </c>
      <c r="F47" s="15">
        <v>230562</v>
      </c>
      <c r="G47" s="15" t="s">
        <v>315</v>
      </c>
      <c r="H47" s="15" t="str">
        <f t="shared" si="0"/>
        <v>Colin Day</v>
      </c>
      <c r="I47" t="str">
        <f t="shared" si="1"/>
        <v>Race - Masters - Regional</v>
      </c>
    </row>
    <row r="48" spans="1:9" x14ac:dyDescent="0.25">
      <c r="A48" s="15" t="s">
        <v>400</v>
      </c>
      <c r="B48" s="15" t="s">
        <v>401</v>
      </c>
      <c r="C48" s="31" t="s">
        <v>308</v>
      </c>
      <c r="D48" s="15" t="s">
        <v>313</v>
      </c>
      <c r="E48" s="15" t="s">
        <v>314</v>
      </c>
      <c r="F48" s="15">
        <v>246901</v>
      </c>
      <c r="G48" s="31" t="s">
        <v>315</v>
      </c>
      <c r="H48" s="15" t="str">
        <f t="shared" si="0"/>
        <v>Roger De Pontes</v>
      </c>
      <c r="I48" t="str">
        <f t="shared" si="1"/>
        <v>Race - Masters - Regional</v>
      </c>
    </row>
    <row r="49" spans="1:9" x14ac:dyDescent="0.25">
      <c r="A49" s="31" t="s">
        <v>402</v>
      </c>
      <c r="B49" s="31" t="s">
        <v>403</v>
      </c>
      <c r="C49" s="31" t="s">
        <v>308</v>
      </c>
      <c r="D49" s="15" t="s">
        <v>313</v>
      </c>
      <c r="E49" s="15" t="s">
        <v>314</v>
      </c>
      <c r="F49" s="15">
        <v>115738</v>
      </c>
      <c r="G49" s="15" t="s">
        <v>329</v>
      </c>
      <c r="H49" s="15" t="str">
        <f t="shared" si="0"/>
        <v>Phillip Deisel</v>
      </c>
      <c r="I49" t="str">
        <f t="shared" si="1"/>
        <v>Race - Masters U65</v>
      </c>
    </row>
    <row r="50" spans="1:9" x14ac:dyDescent="0.25">
      <c r="A50" s="15" t="s">
        <v>404</v>
      </c>
      <c r="B50" s="15" t="s">
        <v>376</v>
      </c>
      <c r="C50" s="31" t="s">
        <v>308</v>
      </c>
      <c r="D50" s="15" t="s">
        <v>313</v>
      </c>
      <c r="E50" s="15" t="s">
        <v>314</v>
      </c>
      <c r="F50" s="15">
        <v>234766</v>
      </c>
      <c r="G50" s="15" t="s">
        <v>372</v>
      </c>
      <c r="H50" s="15" t="str">
        <f t="shared" si="0"/>
        <v>Matthew Demmer</v>
      </c>
      <c r="I50" t="str">
        <f t="shared" si="1"/>
        <v>Race - Elite and U23 - Regional</v>
      </c>
    </row>
    <row r="51" spans="1:9" x14ac:dyDescent="0.25">
      <c r="A51" s="15" t="s">
        <v>405</v>
      </c>
      <c r="B51" s="15" t="s">
        <v>325</v>
      </c>
      <c r="C51" s="31" t="s">
        <v>396</v>
      </c>
      <c r="D51" s="15" t="s">
        <v>313</v>
      </c>
      <c r="E51" s="15" t="s">
        <v>310</v>
      </c>
      <c r="F51" s="15">
        <v>196212</v>
      </c>
      <c r="G51" s="15" t="s">
        <v>315</v>
      </c>
      <c r="H51" s="15" t="str">
        <f t="shared" si="0"/>
        <v>Steve Dodd</v>
      </c>
      <c r="I51" t="str">
        <f t="shared" si="1"/>
        <v>Race - Masters - Regional</v>
      </c>
    </row>
    <row r="52" spans="1:9" x14ac:dyDescent="0.25">
      <c r="A52" s="31" t="s">
        <v>406</v>
      </c>
      <c r="B52" s="31" t="s">
        <v>407</v>
      </c>
      <c r="C52" s="31" t="s">
        <v>308</v>
      </c>
      <c r="D52" s="15" t="s">
        <v>313</v>
      </c>
      <c r="E52" s="36" t="s">
        <v>314</v>
      </c>
      <c r="F52" s="31">
        <v>233946</v>
      </c>
      <c r="G52" s="31" t="s">
        <v>315</v>
      </c>
      <c r="H52" s="15" t="str">
        <f t="shared" si="0"/>
        <v>Martin Dolinschek</v>
      </c>
      <c r="I52" t="str">
        <f t="shared" si="1"/>
        <v>Race - Masters - Regional</v>
      </c>
    </row>
    <row r="53" spans="1:9" x14ac:dyDescent="0.25">
      <c r="A53" s="37" t="s">
        <v>408</v>
      </c>
      <c r="B53" s="37" t="s">
        <v>347</v>
      </c>
      <c r="C53" s="31" t="s">
        <v>308</v>
      </c>
      <c r="D53" s="33" t="s">
        <v>313</v>
      </c>
      <c r="E53" s="38" t="s">
        <v>314</v>
      </c>
      <c r="F53" s="33">
        <v>240345</v>
      </c>
      <c r="G53" s="33" t="s">
        <v>315</v>
      </c>
      <c r="H53" s="15" t="str">
        <f t="shared" si="0"/>
        <v>John Duncan</v>
      </c>
      <c r="I53" t="str">
        <f t="shared" si="1"/>
        <v>Race - Masters - Regional</v>
      </c>
    </row>
    <row r="54" spans="1:9" x14ac:dyDescent="0.25">
      <c r="A54" s="15" t="s">
        <v>409</v>
      </c>
      <c r="B54" s="15" t="s">
        <v>403</v>
      </c>
      <c r="C54" s="31" t="s">
        <v>308</v>
      </c>
      <c r="D54" s="15" t="s">
        <v>313</v>
      </c>
      <c r="E54" s="15" t="s">
        <v>314</v>
      </c>
      <c r="F54" s="15">
        <v>150363</v>
      </c>
      <c r="G54" s="15" t="s">
        <v>315</v>
      </c>
      <c r="H54" s="15" t="str">
        <f t="shared" si="0"/>
        <v>Phillip Edwards</v>
      </c>
      <c r="I54" t="str">
        <f t="shared" si="1"/>
        <v>Race - Masters - Regional</v>
      </c>
    </row>
    <row r="55" spans="1:9" x14ac:dyDescent="0.25">
      <c r="A55" s="15" t="s">
        <v>410</v>
      </c>
      <c r="B55" s="15" t="s">
        <v>411</v>
      </c>
      <c r="C55" s="31" t="s">
        <v>308</v>
      </c>
      <c r="D55" s="15" t="s">
        <v>309</v>
      </c>
      <c r="E55" s="15" t="s">
        <v>314</v>
      </c>
      <c r="F55" s="15">
        <v>244963</v>
      </c>
      <c r="G55" s="15" t="s">
        <v>329</v>
      </c>
      <c r="H55" s="15" t="str">
        <f t="shared" si="0"/>
        <v>Toni Feaver</v>
      </c>
      <c r="I55" t="str">
        <f t="shared" si="1"/>
        <v>Race - Masters U65</v>
      </c>
    </row>
    <row r="56" spans="1:9" x14ac:dyDescent="0.25">
      <c r="A56" s="15" t="s">
        <v>412</v>
      </c>
      <c r="B56" s="15" t="s">
        <v>413</v>
      </c>
      <c r="C56" s="31" t="s">
        <v>368</v>
      </c>
      <c r="D56" s="15" t="s">
        <v>313</v>
      </c>
      <c r="E56" s="36" t="s">
        <v>310</v>
      </c>
      <c r="F56" s="15">
        <v>196724</v>
      </c>
      <c r="G56" s="31" t="s">
        <v>391</v>
      </c>
      <c r="H56" s="15" t="str">
        <f t="shared" si="0"/>
        <v>Stanley Fennell</v>
      </c>
      <c r="I56" t="str">
        <f t="shared" si="1"/>
        <v>Ride - Senior (65+)</v>
      </c>
    </row>
    <row r="57" spans="1:9" x14ac:dyDescent="0.25">
      <c r="A57" s="15" t="s">
        <v>414</v>
      </c>
      <c r="B57" s="15" t="s">
        <v>415</v>
      </c>
      <c r="C57" s="31" t="s">
        <v>308</v>
      </c>
      <c r="D57" s="15" t="s">
        <v>313</v>
      </c>
      <c r="E57" s="15" t="s">
        <v>314</v>
      </c>
      <c r="F57" s="15">
        <v>227444</v>
      </c>
      <c r="G57" s="31" t="s">
        <v>329</v>
      </c>
      <c r="H57" s="15" t="str">
        <f t="shared" si="0"/>
        <v>Cory Gaidzionis</v>
      </c>
      <c r="I57" t="str">
        <f t="shared" si="1"/>
        <v>Race - Masters U65</v>
      </c>
    </row>
    <row r="58" spans="1:9" x14ac:dyDescent="0.25">
      <c r="A58" s="15" t="s">
        <v>416</v>
      </c>
      <c r="B58" s="15" t="s">
        <v>417</v>
      </c>
      <c r="C58" s="31" t="s">
        <v>308</v>
      </c>
      <c r="D58" s="15" t="s">
        <v>313</v>
      </c>
      <c r="E58" s="15" t="s">
        <v>314</v>
      </c>
      <c r="F58" s="15">
        <v>233032</v>
      </c>
      <c r="G58" s="15" t="s">
        <v>329</v>
      </c>
      <c r="H58" s="15" t="str">
        <f t="shared" si="0"/>
        <v>Chris Gaskell</v>
      </c>
      <c r="I58" t="str">
        <f t="shared" si="1"/>
        <v>Race - Masters U65</v>
      </c>
    </row>
    <row r="59" spans="1:9" x14ac:dyDescent="0.25">
      <c r="A59" s="15" t="s">
        <v>418</v>
      </c>
      <c r="B59" s="15" t="s">
        <v>419</v>
      </c>
      <c r="C59" s="31" t="s">
        <v>308</v>
      </c>
      <c r="D59" s="15" t="s">
        <v>313</v>
      </c>
      <c r="E59" s="15" t="s">
        <v>314</v>
      </c>
      <c r="F59" s="15">
        <v>195421</v>
      </c>
      <c r="G59" s="15" t="s">
        <v>380</v>
      </c>
      <c r="H59" s="15" t="str">
        <f t="shared" si="0"/>
        <v>Justin Ghosh</v>
      </c>
      <c r="I59" t="str">
        <f t="shared" si="1"/>
        <v>Race - Elite and U23</v>
      </c>
    </row>
    <row r="60" spans="1:9" x14ac:dyDescent="0.25">
      <c r="A60" s="31" t="s">
        <v>420</v>
      </c>
      <c r="B60" s="31" t="s">
        <v>312</v>
      </c>
      <c r="C60" s="31" t="s">
        <v>308</v>
      </c>
      <c r="D60" s="15" t="s">
        <v>313</v>
      </c>
      <c r="E60" s="36" t="s">
        <v>314</v>
      </c>
      <c r="F60" s="31">
        <v>245948</v>
      </c>
      <c r="G60" s="31" t="s">
        <v>315</v>
      </c>
      <c r="H60" s="15" t="str">
        <f t="shared" si="0"/>
        <v>Jason Giles</v>
      </c>
      <c r="I60" t="str">
        <f t="shared" si="1"/>
        <v>Race - Masters - Regional</v>
      </c>
    </row>
    <row r="61" spans="1:9" x14ac:dyDescent="0.25">
      <c r="A61" s="31" t="s">
        <v>421</v>
      </c>
      <c r="B61" s="31" t="s">
        <v>422</v>
      </c>
      <c r="C61" s="31" t="s">
        <v>308</v>
      </c>
      <c r="D61" s="15" t="s">
        <v>309</v>
      </c>
      <c r="E61" s="15" t="s">
        <v>314</v>
      </c>
      <c r="F61" s="15">
        <v>248474</v>
      </c>
      <c r="G61" s="31" t="s">
        <v>323</v>
      </c>
      <c r="H61" s="15" t="str">
        <f t="shared" si="0"/>
        <v>Kassandra Glorie</v>
      </c>
      <c r="I61" t="str">
        <f t="shared" si="1"/>
        <v>Race - Kids (U9/U11/U13)</v>
      </c>
    </row>
    <row r="62" spans="1:9" x14ac:dyDescent="0.25">
      <c r="A62" s="37" t="s">
        <v>421</v>
      </c>
      <c r="B62" s="37" t="s">
        <v>423</v>
      </c>
      <c r="C62" s="31" t="s">
        <v>308</v>
      </c>
      <c r="D62" s="33" t="s">
        <v>313</v>
      </c>
      <c r="E62" s="38" t="s">
        <v>314</v>
      </c>
      <c r="F62" s="33">
        <v>196693</v>
      </c>
      <c r="G62" s="33" t="s">
        <v>315</v>
      </c>
      <c r="H62" s="15" t="str">
        <f t="shared" si="0"/>
        <v>Mark Glorie</v>
      </c>
      <c r="I62" t="str">
        <f t="shared" si="1"/>
        <v>Race - Masters - Regional</v>
      </c>
    </row>
    <row r="63" spans="1:9" x14ac:dyDescent="0.25">
      <c r="A63" s="31" t="s">
        <v>424</v>
      </c>
      <c r="B63" s="31" t="s">
        <v>425</v>
      </c>
      <c r="C63" s="31" t="s">
        <v>308</v>
      </c>
      <c r="D63" s="15" t="s">
        <v>313</v>
      </c>
      <c r="E63" s="15" t="s">
        <v>314</v>
      </c>
      <c r="F63" s="15">
        <v>237317</v>
      </c>
      <c r="G63" s="15" t="s">
        <v>329</v>
      </c>
      <c r="H63" s="15" t="str">
        <f t="shared" si="0"/>
        <v>Travis Goad</v>
      </c>
      <c r="I63" t="str">
        <f t="shared" si="1"/>
        <v>Race - Masters U65</v>
      </c>
    </row>
    <row r="64" spans="1:9" x14ac:dyDescent="0.25">
      <c r="A64" s="15" t="s">
        <v>426</v>
      </c>
      <c r="B64" s="15" t="s">
        <v>427</v>
      </c>
      <c r="C64" s="31" t="s">
        <v>319</v>
      </c>
      <c r="D64" s="15" t="s">
        <v>313</v>
      </c>
      <c r="E64" s="15" t="s">
        <v>314</v>
      </c>
      <c r="F64" s="15">
        <v>199272</v>
      </c>
      <c r="G64" s="15" t="s">
        <v>428</v>
      </c>
      <c r="H64" s="15" t="str">
        <f t="shared" si="0"/>
        <v>Baden Gray</v>
      </c>
      <c r="I64" t="str">
        <f t="shared" si="1"/>
        <v>Race - Junior (U15/U17/U19) - Regional</v>
      </c>
    </row>
    <row r="65" spans="1:9" x14ac:dyDescent="0.25">
      <c r="A65" s="15" t="s">
        <v>429</v>
      </c>
      <c r="B65" s="15" t="s">
        <v>430</v>
      </c>
      <c r="C65" s="31" t="s">
        <v>431</v>
      </c>
      <c r="D65" s="15" t="s">
        <v>313</v>
      </c>
      <c r="E65" s="15" t="s">
        <v>314</v>
      </c>
      <c r="F65" s="15">
        <v>234764</v>
      </c>
      <c r="G65" s="15" t="s">
        <v>432</v>
      </c>
      <c r="H65" s="15" t="str">
        <f t="shared" si="0"/>
        <v>Chase Haines</v>
      </c>
      <c r="I65" t="str">
        <f t="shared" si="1"/>
        <v>Ride - Kids (12 and Under)</v>
      </c>
    </row>
    <row r="66" spans="1:9" x14ac:dyDescent="0.25">
      <c r="A66" s="31" t="s">
        <v>429</v>
      </c>
      <c r="B66" s="31" t="s">
        <v>430</v>
      </c>
      <c r="C66" s="31" t="s">
        <v>433</v>
      </c>
      <c r="D66" s="31" t="s">
        <v>313</v>
      </c>
      <c r="E66" s="31" t="s">
        <v>314</v>
      </c>
      <c r="F66" s="31">
        <v>234764</v>
      </c>
      <c r="G66" s="31" t="s">
        <v>432</v>
      </c>
      <c r="H66" s="15" t="str">
        <f t="shared" si="0"/>
        <v>Chase Haines</v>
      </c>
      <c r="I66" t="str">
        <f t="shared" si="1"/>
        <v>Ride - Kids (12 and Under)</v>
      </c>
    </row>
    <row r="67" spans="1:9" x14ac:dyDescent="0.25">
      <c r="A67" s="15" t="s">
        <v>429</v>
      </c>
      <c r="B67" s="15" t="s">
        <v>434</v>
      </c>
      <c r="C67" s="31" t="s">
        <v>319</v>
      </c>
      <c r="D67" s="15" t="s">
        <v>309</v>
      </c>
      <c r="E67" s="15" t="s">
        <v>314</v>
      </c>
      <c r="F67" s="15">
        <v>207351</v>
      </c>
      <c r="G67" s="15" t="s">
        <v>320</v>
      </c>
      <c r="H67" s="15" t="str">
        <f t="shared" si="0"/>
        <v>Dharlia Haines</v>
      </c>
      <c r="I67" t="str">
        <f t="shared" si="1"/>
        <v>Race - Junior (U15/U17/U19)</v>
      </c>
    </row>
    <row r="68" spans="1:9" x14ac:dyDescent="0.25">
      <c r="A68" s="15" t="s">
        <v>435</v>
      </c>
      <c r="B68" s="15" t="s">
        <v>436</v>
      </c>
      <c r="C68" s="31" t="s">
        <v>310</v>
      </c>
      <c r="D68" s="15" t="s">
        <v>313</v>
      </c>
      <c r="E68" s="15" t="s">
        <v>314</v>
      </c>
      <c r="F68" s="15">
        <v>209563</v>
      </c>
      <c r="G68" s="15" t="s">
        <v>329</v>
      </c>
      <c r="H68" s="15" t="str">
        <f t="shared" ref="H68:H131" si="2">B68&amp;" "&amp;A68</f>
        <v>Fraser Hanlan</v>
      </c>
      <c r="I68" t="str">
        <f t="shared" ref="I68:I131" si="3">IF(G68="","",G68)</f>
        <v>Race - Masters U65</v>
      </c>
    </row>
    <row r="69" spans="1:9" x14ac:dyDescent="0.25">
      <c r="A69" s="31" t="s">
        <v>437</v>
      </c>
      <c r="B69" s="31" t="s">
        <v>312</v>
      </c>
      <c r="C69" s="31" t="s">
        <v>308</v>
      </c>
      <c r="D69" s="15" t="s">
        <v>313</v>
      </c>
      <c r="E69" s="31" t="s">
        <v>394</v>
      </c>
      <c r="F69" s="31">
        <v>201903</v>
      </c>
      <c r="G69" s="31"/>
      <c r="H69" s="15" t="str">
        <f t="shared" si="2"/>
        <v>Jason Hapeta</v>
      </c>
      <c r="I69" t="str">
        <f t="shared" si="3"/>
        <v/>
      </c>
    </row>
    <row r="70" spans="1:9" x14ac:dyDescent="0.25">
      <c r="A70" s="15" t="s">
        <v>438</v>
      </c>
      <c r="B70" s="15" t="s">
        <v>439</v>
      </c>
      <c r="C70" s="31" t="s">
        <v>308</v>
      </c>
      <c r="D70" s="15" t="s">
        <v>313</v>
      </c>
      <c r="E70" s="15" t="s">
        <v>314</v>
      </c>
      <c r="F70" s="15">
        <v>150614</v>
      </c>
      <c r="G70" s="15" t="s">
        <v>315</v>
      </c>
      <c r="H70" s="15" t="str">
        <f t="shared" si="2"/>
        <v>Darryl Harris</v>
      </c>
      <c r="I70" t="str">
        <f t="shared" si="3"/>
        <v>Race - Masters - Regional</v>
      </c>
    </row>
    <row r="71" spans="1:9" x14ac:dyDescent="0.25">
      <c r="A71" s="15" t="s">
        <v>440</v>
      </c>
      <c r="B71" s="15" t="s">
        <v>441</v>
      </c>
      <c r="C71" s="31" t="s">
        <v>308</v>
      </c>
      <c r="D71" s="15" t="s">
        <v>313</v>
      </c>
      <c r="E71" s="15" t="s">
        <v>314</v>
      </c>
      <c r="F71" s="15">
        <v>115935</v>
      </c>
      <c r="G71" s="15" t="s">
        <v>329</v>
      </c>
      <c r="H71" s="15" t="str">
        <f t="shared" si="2"/>
        <v>Paul Hearne</v>
      </c>
      <c r="I71" t="str">
        <f t="shared" si="3"/>
        <v>Race - Masters U65</v>
      </c>
    </row>
    <row r="72" spans="1:9" x14ac:dyDescent="0.25">
      <c r="A72" s="15" t="s">
        <v>442</v>
      </c>
      <c r="B72" s="15" t="s">
        <v>443</v>
      </c>
      <c r="C72" s="31" t="s">
        <v>308</v>
      </c>
      <c r="D72" s="15" t="s">
        <v>313</v>
      </c>
      <c r="E72" s="15" t="s">
        <v>310</v>
      </c>
      <c r="F72" s="15" t="s">
        <v>394</v>
      </c>
      <c r="G72" s="15" t="s">
        <v>329</v>
      </c>
      <c r="H72" s="15" t="str">
        <f t="shared" si="2"/>
        <v>Owen Henderson</v>
      </c>
      <c r="I72" t="str">
        <f t="shared" si="3"/>
        <v>Race - Masters U65</v>
      </c>
    </row>
    <row r="73" spans="1:9" x14ac:dyDescent="0.25">
      <c r="A73" s="31" t="s">
        <v>444</v>
      </c>
      <c r="B73" s="31" t="s">
        <v>356</v>
      </c>
      <c r="C73" s="31" t="s">
        <v>308</v>
      </c>
      <c r="D73" s="15" t="s">
        <v>313</v>
      </c>
      <c r="E73" s="15" t="s">
        <v>310</v>
      </c>
      <c r="F73" s="15">
        <v>179068</v>
      </c>
      <c r="G73" s="31" t="s">
        <v>329</v>
      </c>
      <c r="H73" s="15" t="str">
        <f t="shared" si="2"/>
        <v>David Hind</v>
      </c>
      <c r="I73" t="str">
        <f t="shared" si="3"/>
        <v>Race - Masters U65</v>
      </c>
    </row>
    <row r="74" spans="1:9" x14ac:dyDescent="0.25">
      <c r="A74" s="15" t="s">
        <v>445</v>
      </c>
      <c r="B74" s="15" t="s">
        <v>446</v>
      </c>
      <c r="C74" s="31" t="s">
        <v>319</v>
      </c>
      <c r="D74" s="15" t="s">
        <v>309</v>
      </c>
      <c r="E74" s="15" t="s">
        <v>314</v>
      </c>
      <c r="F74" s="15">
        <v>244605</v>
      </c>
      <c r="G74" s="15" t="s">
        <v>323</v>
      </c>
      <c r="H74" s="15" t="str">
        <f t="shared" si="2"/>
        <v>Holly Hitchcock</v>
      </c>
      <c r="I74" t="str">
        <f t="shared" si="3"/>
        <v>Race - Kids (U9/U11/U13)</v>
      </c>
    </row>
    <row r="75" spans="1:9" x14ac:dyDescent="0.25">
      <c r="A75" s="15" t="s">
        <v>447</v>
      </c>
      <c r="B75" s="15" t="s">
        <v>448</v>
      </c>
      <c r="C75" s="31" t="s">
        <v>308</v>
      </c>
      <c r="D75" s="15" t="s">
        <v>309</v>
      </c>
      <c r="E75" s="15" t="s">
        <v>310</v>
      </c>
      <c r="F75" s="15">
        <v>171423</v>
      </c>
      <c r="G75" s="15" t="s">
        <v>320</v>
      </c>
      <c r="H75" s="15" t="str">
        <f t="shared" si="2"/>
        <v>Laura Hodges</v>
      </c>
      <c r="I75" t="str">
        <f t="shared" si="3"/>
        <v>Race - Junior (U15/U17/U19)</v>
      </c>
    </row>
    <row r="76" spans="1:9" x14ac:dyDescent="0.25">
      <c r="A76" s="15" t="s">
        <v>449</v>
      </c>
      <c r="B76" s="15" t="s">
        <v>450</v>
      </c>
      <c r="C76" s="31" t="s">
        <v>308</v>
      </c>
      <c r="D76" s="15" t="s">
        <v>313</v>
      </c>
      <c r="E76" s="15" t="s">
        <v>314</v>
      </c>
      <c r="F76" s="15">
        <v>170515</v>
      </c>
      <c r="G76" s="15" t="s">
        <v>315</v>
      </c>
      <c r="H76" s="15" t="str">
        <f t="shared" si="2"/>
        <v>Clint Hort</v>
      </c>
      <c r="I76" t="str">
        <f t="shared" si="3"/>
        <v>Race - Masters - Regional</v>
      </c>
    </row>
    <row r="77" spans="1:9" x14ac:dyDescent="0.25">
      <c r="A77" s="31" t="s">
        <v>451</v>
      </c>
      <c r="B77" s="31" t="s">
        <v>318</v>
      </c>
      <c r="C77" s="31" t="s">
        <v>308</v>
      </c>
      <c r="D77" s="15" t="s">
        <v>313</v>
      </c>
      <c r="E77" s="15" t="s">
        <v>314</v>
      </c>
      <c r="F77" s="31">
        <v>204478</v>
      </c>
      <c r="G77" s="31" t="s">
        <v>329</v>
      </c>
      <c r="H77" s="15" t="str">
        <f t="shared" si="2"/>
        <v>Michael Hosken</v>
      </c>
      <c r="I77" t="str">
        <f t="shared" si="3"/>
        <v>Race - Masters U65</v>
      </c>
    </row>
    <row r="78" spans="1:9" x14ac:dyDescent="0.25">
      <c r="A78" s="15" t="s">
        <v>452</v>
      </c>
      <c r="B78" s="15" t="s">
        <v>453</v>
      </c>
      <c r="C78" s="31" t="s">
        <v>308</v>
      </c>
      <c r="D78" s="15" t="s">
        <v>313</v>
      </c>
      <c r="E78" s="15" t="s">
        <v>314</v>
      </c>
      <c r="F78" s="15">
        <v>240228</v>
      </c>
      <c r="G78" s="15" t="s">
        <v>372</v>
      </c>
      <c r="H78" s="15" t="str">
        <f t="shared" si="2"/>
        <v>Callum Hunter</v>
      </c>
      <c r="I78" t="str">
        <f t="shared" si="3"/>
        <v>Race - Elite and U23 - Regional</v>
      </c>
    </row>
    <row r="79" spans="1:9" x14ac:dyDescent="0.25">
      <c r="A79" s="31" t="s">
        <v>454</v>
      </c>
      <c r="B79" s="31" t="s">
        <v>356</v>
      </c>
      <c r="C79" s="31" t="s">
        <v>359</v>
      </c>
      <c r="D79" s="15" t="s">
        <v>313</v>
      </c>
      <c r="E79" s="15" t="s">
        <v>314</v>
      </c>
      <c r="F79" s="15">
        <v>248707</v>
      </c>
      <c r="G79" s="31" t="s">
        <v>455</v>
      </c>
      <c r="H79" s="15" t="str">
        <f t="shared" si="2"/>
        <v>David Jolly</v>
      </c>
      <c r="I79" t="str">
        <f t="shared" si="3"/>
        <v xml:space="preserve">Ride Senior - (+65) </v>
      </c>
    </row>
    <row r="80" spans="1:9" x14ac:dyDescent="0.25">
      <c r="A80" s="15" t="s">
        <v>456</v>
      </c>
      <c r="B80" s="15" t="s">
        <v>457</v>
      </c>
      <c r="C80" s="31" t="s">
        <v>308</v>
      </c>
      <c r="D80" s="15" t="s">
        <v>313</v>
      </c>
      <c r="E80" s="36" t="s">
        <v>314</v>
      </c>
      <c r="F80" s="15">
        <v>246228</v>
      </c>
      <c r="G80" s="31" t="s">
        <v>329</v>
      </c>
      <c r="H80" s="15" t="str">
        <f t="shared" si="2"/>
        <v>Adam Jones</v>
      </c>
      <c r="I80" t="str">
        <f t="shared" si="3"/>
        <v>Race - Masters U65</v>
      </c>
    </row>
    <row r="81" spans="1:9" x14ac:dyDescent="0.25">
      <c r="A81" s="15" t="s">
        <v>458</v>
      </c>
      <c r="B81" s="15" t="s">
        <v>459</v>
      </c>
      <c r="C81" s="31" t="s">
        <v>319</v>
      </c>
      <c r="D81" s="15" t="s">
        <v>313</v>
      </c>
      <c r="E81" s="15" t="s">
        <v>314</v>
      </c>
      <c r="F81" s="15">
        <v>225815</v>
      </c>
      <c r="G81" s="15" t="s">
        <v>320</v>
      </c>
      <c r="H81" s="15" t="str">
        <f t="shared" si="2"/>
        <v>Chaice Kelly-Wilson</v>
      </c>
      <c r="I81" t="str">
        <f t="shared" si="3"/>
        <v>Race - Junior (U15/U17/U19)</v>
      </c>
    </row>
    <row r="82" spans="1:9" x14ac:dyDescent="0.25">
      <c r="A82" s="31" t="s">
        <v>460</v>
      </c>
      <c r="B82" s="31" t="s">
        <v>461</v>
      </c>
      <c r="C82" s="31" t="s">
        <v>319</v>
      </c>
      <c r="D82" s="15" t="s">
        <v>313</v>
      </c>
      <c r="E82" s="31" t="s">
        <v>314</v>
      </c>
      <c r="F82" s="31">
        <v>243964</v>
      </c>
      <c r="G82" s="31" t="s">
        <v>320</v>
      </c>
      <c r="H82" s="15" t="str">
        <f t="shared" si="2"/>
        <v>Daniel Kempson</v>
      </c>
      <c r="I82" t="str">
        <f t="shared" si="3"/>
        <v>Race - Junior (U15/U17/U19)</v>
      </c>
    </row>
    <row r="83" spans="1:9" x14ac:dyDescent="0.25">
      <c r="A83" s="15" t="s">
        <v>462</v>
      </c>
      <c r="B83" s="15" t="s">
        <v>356</v>
      </c>
      <c r="C83" s="31" t="s">
        <v>308</v>
      </c>
      <c r="D83" s="15" t="s">
        <v>313</v>
      </c>
      <c r="E83" s="15" t="s">
        <v>314</v>
      </c>
      <c r="F83" s="15">
        <v>247393</v>
      </c>
      <c r="G83" s="15" t="s">
        <v>315</v>
      </c>
      <c r="H83" s="15" t="str">
        <f t="shared" si="2"/>
        <v>David Kennedy</v>
      </c>
      <c r="I83" t="str">
        <f t="shared" si="3"/>
        <v>Race - Masters - Regional</v>
      </c>
    </row>
    <row r="84" spans="1:9" x14ac:dyDescent="0.25">
      <c r="A84" s="31" t="s">
        <v>463</v>
      </c>
      <c r="B84" s="31" t="s">
        <v>464</v>
      </c>
      <c r="C84" s="31" t="s">
        <v>308</v>
      </c>
      <c r="D84" s="15" t="s">
        <v>313</v>
      </c>
      <c r="E84" s="31" t="s">
        <v>314</v>
      </c>
      <c r="F84" s="31">
        <v>249900</v>
      </c>
      <c r="G84" s="31" t="s">
        <v>380</v>
      </c>
      <c r="H84" s="15" t="str">
        <f t="shared" si="2"/>
        <v>Jonathan King</v>
      </c>
      <c r="I84" t="str">
        <f t="shared" si="3"/>
        <v>Race - Elite and U23</v>
      </c>
    </row>
    <row r="85" spans="1:9" x14ac:dyDescent="0.25">
      <c r="A85" s="15" t="s">
        <v>465</v>
      </c>
      <c r="B85" s="15" t="s">
        <v>423</v>
      </c>
      <c r="C85" s="31" t="s">
        <v>466</v>
      </c>
      <c r="D85" s="15" t="s">
        <v>313</v>
      </c>
      <c r="E85" s="15" t="s">
        <v>310</v>
      </c>
      <c r="F85" s="15" t="s">
        <v>394</v>
      </c>
      <c r="G85" s="15"/>
      <c r="H85" s="15" t="str">
        <f t="shared" si="2"/>
        <v>Mark Kingston</v>
      </c>
      <c r="I85" t="str">
        <f t="shared" si="3"/>
        <v/>
      </c>
    </row>
    <row r="86" spans="1:9" x14ac:dyDescent="0.25">
      <c r="A86" s="15" t="s">
        <v>467</v>
      </c>
      <c r="B86" s="15" t="s">
        <v>468</v>
      </c>
      <c r="C86" s="31" t="s">
        <v>308</v>
      </c>
      <c r="D86" s="15" t="s">
        <v>313</v>
      </c>
      <c r="E86" s="15" t="s">
        <v>314</v>
      </c>
      <c r="F86" s="15">
        <v>232893</v>
      </c>
      <c r="G86" s="15" t="s">
        <v>329</v>
      </c>
      <c r="H86" s="15" t="str">
        <f t="shared" si="2"/>
        <v>Darren Kinsella</v>
      </c>
      <c r="I86" t="str">
        <f t="shared" si="3"/>
        <v>Race - Masters U65</v>
      </c>
    </row>
    <row r="87" spans="1:9" x14ac:dyDescent="0.25">
      <c r="A87" s="15" t="s">
        <v>469</v>
      </c>
      <c r="B87" s="15" t="s">
        <v>470</v>
      </c>
      <c r="C87" s="31" t="s">
        <v>368</v>
      </c>
      <c r="D87" s="15" t="s">
        <v>313</v>
      </c>
      <c r="E87" s="15" t="s">
        <v>310</v>
      </c>
      <c r="F87" s="15" t="s">
        <v>394</v>
      </c>
      <c r="G87" s="35"/>
      <c r="H87" s="15" t="str">
        <f t="shared" si="2"/>
        <v>Mary Kitchen</v>
      </c>
      <c r="I87" t="str">
        <f t="shared" si="3"/>
        <v/>
      </c>
    </row>
    <row r="88" spans="1:9" x14ac:dyDescent="0.25">
      <c r="A88" s="31" t="s">
        <v>471</v>
      </c>
      <c r="B88" s="31" t="s">
        <v>472</v>
      </c>
      <c r="C88" s="31" t="s">
        <v>308</v>
      </c>
      <c r="D88" s="33" t="s">
        <v>313</v>
      </c>
      <c r="E88" s="39" t="s">
        <v>314</v>
      </c>
      <c r="F88" s="31">
        <v>204399</v>
      </c>
      <c r="G88" s="31" t="s">
        <v>329</v>
      </c>
      <c r="H88" s="15" t="str">
        <f t="shared" si="2"/>
        <v>Steven Knight</v>
      </c>
      <c r="I88" t="str">
        <f t="shared" si="3"/>
        <v>Race - Masters U65</v>
      </c>
    </row>
    <row r="89" spans="1:9" x14ac:dyDescent="0.25">
      <c r="A89" s="31" t="s">
        <v>473</v>
      </c>
      <c r="B89" s="31" t="s">
        <v>474</v>
      </c>
      <c r="C89" s="31" t="s">
        <v>308</v>
      </c>
      <c r="D89" s="31" t="s">
        <v>309</v>
      </c>
      <c r="E89" s="31" t="s">
        <v>314</v>
      </c>
      <c r="F89" s="31">
        <v>211557</v>
      </c>
      <c r="G89" s="31" t="s">
        <v>329</v>
      </c>
      <c r="H89" s="15" t="str">
        <f t="shared" si="2"/>
        <v>Luba Kovalenko</v>
      </c>
      <c r="I89" t="str">
        <f t="shared" si="3"/>
        <v>Race - Masters U65</v>
      </c>
    </row>
    <row r="90" spans="1:9" x14ac:dyDescent="0.25">
      <c r="A90" s="15" t="s">
        <v>475</v>
      </c>
      <c r="B90" s="15" t="s">
        <v>476</v>
      </c>
      <c r="C90" s="31" t="s">
        <v>466</v>
      </c>
      <c r="D90" s="15" t="s">
        <v>313</v>
      </c>
      <c r="E90" s="15" t="s">
        <v>314</v>
      </c>
      <c r="F90" s="15">
        <v>249042</v>
      </c>
      <c r="G90" s="15" t="s">
        <v>397</v>
      </c>
      <c r="H90" s="15" t="str">
        <f t="shared" si="2"/>
        <v>Zak Krikup</v>
      </c>
      <c r="I90" t="str">
        <f t="shared" si="3"/>
        <v>Non Riding Member</v>
      </c>
    </row>
    <row r="91" spans="1:9" x14ac:dyDescent="0.25">
      <c r="A91" s="15" t="s">
        <v>477</v>
      </c>
      <c r="B91" s="15" t="s">
        <v>478</v>
      </c>
      <c r="C91" s="31" t="s">
        <v>479</v>
      </c>
      <c r="D91" s="15" t="s">
        <v>309</v>
      </c>
      <c r="E91" s="15" t="s">
        <v>314</v>
      </c>
      <c r="F91" s="15">
        <v>206160</v>
      </c>
      <c r="G91" s="15" t="s">
        <v>391</v>
      </c>
      <c r="H91" s="15" t="str">
        <f t="shared" si="2"/>
        <v>Gillian La Thangue</v>
      </c>
      <c r="I91" t="str">
        <f t="shared" si="3"/>
        <v>Ride - Senior (65+)</v>
      </c>
    </row>
    <row r="92" spans="1:9" x14ac:dyDescent="0.25">
      <c r="A92" s="15" t="s">
        <v>477</v>
      </c>
      <c r="B92" s="15" t="s">
        <v>480</v>
      </c>
      <c r="C92" s="31" t="s">
        <v>479</v>
      </c>
      <c r="D92" s="15" t="s">
        <v>313</v>
      </c>
      <c r="E92" s="15" t="s">
        <v>314</v>
      </c>
      <c r="F92" s="15">
        <v>206161</v>
      </c>
      <c r="G92" s="15" t="s">
        <v>391</v>
      </c>
      <c r="H92" s="15" t="str">
        <f t="shared" si="2"/>
        <v>Malcolm La Thangue</v>
      </c>
      <c r="I92" t="str">
        <f t="shared" si="3"/>
        <v>Ride - Senior (65+)</v>
      </c>
    </row>
    <row r="93" spans="1:9" x14ac:dyDescent="0.25">
      <c r="A93" s="15" t="s">
        <v>481</v>
      </c>
      <c r="B93" s="15" t="s">
        <v>482</v>
      </c>
      <c r="C93" s="31" t="s">
        <v>308</v>
      </c>
      <c r="D93" s="15" t="s">
        <v>313</v>
      </c>
      <c r="E93" s="15" t="s">
        <v>314</v>
      </c>
      <c r="F93" s="15">
        <v>213311</v>
      </c>
      <c r="G93" s="15" t="s">
        <v>380</v>
      </c>
      <c r="H93" s="15" t="str">
        <f t="shared" si="2"/>
        <v>Conor Leahy</v>
      </c>
      <c r="I93" t="str">
        <f t="shared" si="3"/>
        <v>Race - Elite and U23</v>
      </c>
    </row>
    <row r="94" spans="1:9" x14ac:dyDescent="0.25">
      <c r="A94" s="15" t="s">
        <v>481</v>
      </c>
      <c r="B94" s="15" t="s">
        <v>483</v>
      </c>
      <c r="C94" s="31" t="s">
        <v>308</v>
      </c>
      <c r="D94" s="15" t="s">
        <v>313</v>
      </c>
      <c r="E94" s="15" t="s">
        <v>314</v>
      </c>
      <c r="F94" s="15">
        <v>209352</v>
      </c>
      <c r="G94" s="15" t="s">
        <v>315</v>
      </c>
      <c r="H94" s="15" t="str">
        <f t="shared" si="2"/>
        <v>Stephen Leahy</v>
      </c>
      <c r="I94" t="str">
        <f t="shared" si="3"/>
        <v>Race - Masters - Regional</v>
      </c>
    </row>
    <row r="95" spans="1:9" x14ac:dyDescent="0.25">
      <c r="A95" s="31" t="s">
        <v>484</v>
      </c>
      <c r="B95" s="31" t="s">
        <v>485</v>
      </c>
      <c r="C95" s="31" t="s">
        <v>319</v>
      </c>
      <c r="D95" s="33" t="s">
        <v>313</v>
      </c>
      <c r="E95" s="39" t="s">
        <v>314</v>
      </c>
      <c r="F95" s="31">
        <v>239274</v>
      </c>
      <c r="G95" s="31" t="s">
        <v>320</v>
      </c>
      <c r="H95" s="15" t="str">
        <f t="shared" si="2"/>
        <v>Jay Lindorff</v>
      </c>
      <c r="I95" t="str">
        <f t="shared" si="3"/>
        <v>Race - Junior (U15/U17/U19)</v>
      </c>
    </row>
    <row r="96" spans="1:9" x14ac:dyDescent="0.25">
      <c r="A96" s="15" t="s">
        <v>484</v>
      </c>
      <c r="B96" s="15" t="s">
        <v>486</v>
      </c>
      <c r="C96" s="31" t="s">
        <v>308</v>
      </c>
      <c r="D96" s="15" t="s">
        <v>313</v>
      </c>
      <c r="E96" s="15" t="s">
        <v>314</v>
      </c>
      <c r="F96" s="15">
        <v>219488</v>
      </c>
      <c r="G96" s="15" t="s">
        <v>320</v>
      </c>
      <c r="H96" s="15" t="str">
        <f t="shared" si="2"/>
        <v>Tyler Lindorff</v>
      </c>
      <c r="I96" t="str">
        <f t="shared" si="3"/>
        <v>Race - Junior (U15/U17/U19)</v>
      </c>
    </row>
    <row r="97" spans="1:9" x14ac:dyDescent="0.25">
      <c r="A97" s="15" t="s">
        <v>487</v>
      </c>
      <c r="B97" s="15" t="s">
        <v>349</v>
      </c>
      <c r="C97" s="31" t="s">
        <v>319</v>
      </c>
      <c r="D97" s="15" t="s">
        <v>313</v>
      </c>
      <c r="E97" s="15" t="s">
        <v>314</v>
      </c>
      <c r="F97" s="15">
        <v>247245</v>
      </c>
      <c r="G97" s="15" t="s">
        <v>320</v>
      </c>
      <c r="H97" s="15" t="str">
        <f t="shared" si="2"/>
        <v>Andrew Lindsay</v>
      </c>
      <c r="I97" t="str">
        <f t="shared" si="3"/>
        <v>Race - Junior (U15/U17/U19)</v>
      </c>
    </row>
    <row r="98" spans="1:9" x14ac:dyDescent="0.25">
      <c r="A98" s="15" t="s">
        <v>488</v>
      </c>
      <c r="B98" s="15" t="s">
        <v>489</v>
      </c>
      <c r="C98" s="31" t="s">
        <v>308</v>
      </c>
      <c r="D98" s="15" t="s">
        <v>313</v>
      </c>
      <c r="E98" s="15" t="s">
        <v>314</v>
      </c>
      <c r="F98" s="15">
        <v>249631</v>
      </c>
      <c r="G98" s="15" t="s">
        <v>320</v>
      </c>
      <c r="H98" s="15" t="str">
        <f t="shared" si="2"/>
        <v>Dylan Loader</v>
      </c>
      <c r="I98" t="str">
        <f t="shared" si="3"/>
        <v>Race - Junior (U15/U17/U19)</v>
      </c>
    </row>
    <row r="99" spans="1:9" x14ac:dyDescent="0.25">
      <c r="A99" s="31" t="s">
        <v>490</v>
      </c>
      <c r="B99" s="31" t="s">
        <v>491</v>
      </c>
      <c r="C99" s="31" t="s">
        <v>359</v>
      </c>
      <c r="D99" s="15" t="s">
        <v>313</v>
      </c>
      <c r="E99" s="15" t="s">
        <v>314</v>
      </c>
      <c r="F99" s="15">
        <v>205804</v>
      </c>
      <c r="G99" s="31" t="s">
        <v>391</v>
      </c>
      <c r="H99" s="15" t="str">
        <f t="shared" si="2"/>
        <v>Mitch Loly</v>
      </c>
      <c r="I99" t="str">
        <f t="shared" si="3"/>
        <v>Ride - Senior (65+)</v>
      </c>
    </row>
    <row r="100" spans="1:9" x14ac:dyDescent="0.25">
      <c r="A100" s="15" t="s">
        <v>492</v>
      </c>
      <c r="B100" s="15" t="s">
        <v>493</v>
      </c>
      <c r="C100" s="31" t="s">
        <v>308</v>
      </c>
      <c r="D100" s="15" t="s">
        <v>313</v>
      </c>
      <c r="E100" s="15" t="s">
        <v>314</v>
      </c>
      <c r="F100" s="15">
        <v>140602</v>
      </c>
      <c r="G100" s="15" t="s">
        <v>380</v>
      </c>
      <c r="H100" s="15" t="str">
        <f t="shared" si="2"/>
        <v>Wade Longworth</v>
      </c>
      <c r="I100" t="str">
        <f t="shared" si="3"/>
        <v>Race - Elite and U23</v>
      </c>
    </row>
    <row r="101" spans="1:9" x14ac:dyDescent="0.25">
      <c r="A101" s="15" t="s">
        <v>494</v>
      </c>
      <c r="B101" s="15" t="s">
        <v>495</v>
      </c>
      <c r="C101" s="31" t="s">
        <v>359</v>
      </c>
      <c r="D101" s="15" t="s">
        <v>309</v>
      </c>
      <c r="E101" s="15" t="s">
        <v>314</v>
      </c>
      <c r="F101" s="15">
        <v>241237</v>
      </c>
      <c r="G101" s="15" t="s">
        <v>329</v>
      </c>
      <c r="H101" s="15" t="str">
        <f t="shared" si="2"/>
        <v>Lorraine MacLennan</v>
      </c>
      <c r="I101" t="str">
        <f t="shared" si="3"/>
        <v>Race - Masters U65</v>
      </c>
    </row>
    <row r="102" spans="1:9" x14ac:dyDescent="0.25">
      <c r="A102" s="31" t="s">
        <v>496</v>
      </c>
      <c r="B102" s="31" t="s">
        <v>497</v>
      </c>
      <c r="C102" s="31" t="s">
        <v>308</v>
      </c>
      <c r="D102" s="15" t="s">
        <v>313</v>
      </c>
      <c r="E102" s="31" t="s">
        <v>314</v>
      </c>
      <c r="F102" s="31">
        <v>210870</v>
      </c>
      <c r="G102" s="31" t="s">
        <v>380</v>
      </c>
      <c r="H102" s="15" t="str">
        <f t="shared" si="2"/>
        <v>Liam Magowan</v>
      </c>
      <c r="I102" t="str">
        <f t="shared" si="3"/>
        <v>Race - Elite and U23</v>
      </c>
    </row>
    <row r="103" spans="1:9" x14ac:dyDescent="0.25">
      <c r="A103" s="15" t="s">
        <v>498</v>
      </c>
      <c r="B103" s="15" t="s">
        <v>349</v>
      </c>
      <c r="C103" s="31" t="s">
        <v>308</v>
      </c>
      <c r="D103" s="15" t="s">
        <v>313</v>
      </c>
      <c r="E103" s="15" t="s">
        <v>310</v>
      </c>
      <c r="F103" s="15" t="s">
        <v>394</v>
      </c>
      <c r="G103" s="15" t="s">
        <v>499</v>
      </c>
      <c r="H103" s="15" t="str">
        <f t="shared" si="2"/>
        <v>Andrew Matthews</v>
      </c>
      <c r="I103" t="str">
        <f t="shared" si="3"/>
        <v xml:space="preserve">Race - </v>
      </c>
    </row>
    <row r="104" spans="1:9" x14ac:dyDescent="0.25">
      <c r="A104" s="15" t="s">
        <v>500</v>
      </c>
      <c r="B104" s="15" t="s">
        <v>367</v>
      </c>
      <c r="C104" s="31" t="s">
        <v>308</v>
      </c>
      <c r="D104" s="15" t="s">
        <v>313</v>
      </c>
      <c r="E104" s="15" t="s">
        <v>314</v>
      </c>
      <c r="F104" s="15">
        <v>221329</v>
      </c>
      <c r="G104" s="15" t="s">
        <v>332</v>
      </c>
      <c r="H104" s="15" t="str">
        <f t="shared" si="2"/>
        <v>Ron McArthur</v>
      </c>
      <c r="I104" t="str">
        <f t="shared" si="3"/>
        <v>Race - Masters 65+ / Para-Cycling</v>
      </c>
    </row>
    <row r="105" spans="1:9" x14ac:dyDescent="0.25">
      <c r="A105" s="31" t="s">
        <v>501</v>
      </c>
      <c r="B105" s="31" t="s">
        <v>502</v>
      </c>
      <c r="C105" s="31" t="s">
        <v>359</v>
      </c>
      <c r="D105" s="15" t="s">
        <v>313</v>
      </c>
      <c r="E105" s="31" t="s">
        <v>314</v>
      </c>
      <c r="F105" s="31">
        <v>248911</v>
      </c>
      <c r="G105" s="31" t="s">
        <v>503</v>
      </c>
      <c r="H105" s="15" t="str">
        <f t="shared" si="2"/>
        <v>James McClements</v>
      </c>
      <c r="I105" t="str">
        <f t="shared" si="3"/>
        <v>Ride - 3 Month Membership</v>
      </c>
    </row>
    <row r="106" spans="1:9" x14ac:dyDescent="0.25">
      <c r="A106" s="15" t="s">
        <v>501</v>
      </c>
      <c r="B106" s="15" t="s">
        <v>504</v>
      </c>
      <c r="C106" s="31" t="s">
        <v>359</v>
      </c>
      <c r="D106" s="15" t="s">
        <v>309</v>
      </c>
      <c r="E106" s="15" t="s">
        <v>314</v>
      </c>
      <c r="F106" s="15">
        <v>248912</v>
      </c>
      <c r="G106" s="15" t="s">
        <v>503</v>
      </c>
      <c r="H106" s="15" t="str">
        <f t="shared" si="2"/>
        <v>Meredith McClements</v>
      </c>
      <c r="I106" t="str">
        <f t="shared" si="3"/>
        <v>Ride - 3 Month Membership</v>
      </c>
    </row>
    <row r="107" spans="1:9" x14ac:dyDescent="0.25">
      <c r="A107" s="15" t="s">
        <v>505</v>
      </c>
      <c r="B107" s="15" t="s">
        <v>506</v>
      </c>
      <c r="C107" s="31" t="s">
        <v>308</v>
      </c>
      <c r="D107" s="15" t="s">
        <v>313</v>
      </c>
      <c r="E107" s="15" t="s">
        <v>314</v>
      </c>
      <c r="F107" s="15">
        <v>209342</v>
      </c>
      <c r="G107" s="15" t="s">
        <v>380</v>
      </c>
      <c r="H107" s="15" t="str">
        <f t="shared" si="2"/>
        <v>Lennon McLintock</v>
      </c>
      <c r="I107" t="str">
        <f t="shared" si="3"/>
        <v>Race - Elite and U23</v>
      </c>
    </row>
    <row r="108" spans="1:9" x14ac:dyDescent="0.25">
      <c r="A108" s="15" t="s">
        <v>507</v>
      </c>
      <c r="B108" s="15" t="s">
        <v>508</v>
      </c>
      <c r="C108" s="31" t="s">
        <v>308</v>
      </c>
      <c r="D108" s="15" t="s">
        <v>313</v>
      </c>
      <c r="E108" s="15" t="s">
        <v>394</v>
      </c>
      <c r="F108" s="15">
        <v>207201</v>
      </c>
      <c r="G108" s="15"/>
      <c r="H108" s="15" t="str">
        <f t="shared" si="2"/>
        <v>Greg McManus</v>
      </c>
      <c r="I108" t="str">
        <f t="shared" si="3"/>
        <v/>
      </c>
    </row>
    <row r="109" spans="1:9" x14ac:dyDescent="0.25">
      <c r="A109" s="31" t="s">
        <v>509</v>
      </c>
      <c r="B109" s="31" t="s">
        <v>510</v>
      </c>
      <c r="C109" s="31" t="s">
        <v>308</v>
      </c>
      <c r="D109" s="33" t="s">
        <v>313</v>
      </c>
      <c r="E109" s="39" t="s">
        <v>314</v>
      </c>
      <c r="F109" s="31">
        <v>246200</v>
      </c>
      <c r="G109" s="31" t="s">
        <v>329</v>
      </c>
      <c r="H109" s="15" t="str">
        <f t="shared" si="2"/>
        <v>Ben McRobb</v>
      </c>
      <c r="I109" t="str">
        <f t="shared" si="3"/>
        <v>Race - Masters U65</v>
      </c>
    </row>
    <row r="110" spans="1:9" x14ac:dyDescent="0.25">
      <c r="A110" s="31" t="s">
        <v>511</v>
      </c>
      <c r="B110" s="31" t="s">
        <v>419</v>
      </c>
      <c r="C110" s="31" t="s">
        <v>359</v>
      </c>
      <c r="D110" s="15" t="s">
        <v>313</v>
      </c>
      <c r="E110" s="31" t="s">
        <v>314</v>
      </c>
      <c r="F110" s="31">
        <v>160944</v>
      </c>
      <c r="G110" s="31" t="s">
        <v>512</v>
      </c>
      <c r="H110" s="15" t="str">
        <f t="shared" si="2"/>
        <v>Justin Mianich</v>
      </c>
      <c r="I110" t="str">
        <f t="shared" si="3"/>
        <v>Ride - Adult (19 - 64)</v>
      </c>
    </row>
    <row r="111" spans="1:9" x14ac:dyDescent="0.25">
      <c r="A111" s="31" t="s">
        <v>513</v>
      </c>
      <c r="B111" s="31" t="s">
        <v>514</v>
      </c>
      <c r="C111" s="31" t="s">
        <v>359</v>
      </c>
      <c r="D111" s="15" t="s">
        <v>313</v>
      </c>
      <c r="E111" s="31" t="s">
        <v>314</v>
      </c>
      <c r="F111" s="31">
        <v>196037</v>
      </c>
      <c r="G111" s="31" t="s">
        <v>512</v>
      </c>
      <c r="H111" s="15" t="str">
        <f t="shared" si="2"/>
        <v>Clive Mills</v>
      </c>
      <c r="I111" t="str">
        <f t="shared" si="3"/>
        <v>Ride - Adult (19 - 64)</v>
      </c>
    </row>
    <row r="112" spans="1:9" x14ac:dyDescent="0.25">
      <c r="A112" s="15" t="s">
        <v>513</v>
      </c>
      <c r="B112" s="15" t="s">
        <v>362</v>
      </c>
      <c r="C112" s="31" t="s">
        <v>308</v>
      </c>
      <c r="D112" s="15" t="s">
        <v>313</v>
      </c>
      <c r="E112" s="15" t="s">
        <v>314</v>
      </c>
      <c r="F112" s="15">
        <v>167482</v>
      </c>
      <c r="G112" s="15" t="s">
        <v>329</v>
      </c>
      <c r="H112" s="15" t="str">
        <f t="shared" si="2"/>
        <v>Peter Mills</v>
      </c>
      <c r="I112" t="str">
        <f t="shared" si="3"/>
        <v>Race - Masters U65</v>
      </c>
    </row>
    <row r="113" spans="1:9" x14ac:dyDescent="0.25">
      <c r="A113" s="31" t="s">
        <v>515</v>
      </c>
      <c r="B113" s="31" t="s">
        <v>516</v>
      </c>
      <c r="C113" s="31" t="s">
        <v>308</v>
      </c>
      <c r="D113" s="15" t="s">
        <v>313</v>
      </c>
      <c r="E113" s="15" t="s">
        <v>314</v>
      </c>
      <c r="F113" s="31">
        <v>228107</v>
      </c>
      <c r="G113" s="31" t="s">
        <v>329</v>
      </c>
      <c r="H113" s="15" t="str">
        <f t="shared" si="2"/>
        <v>Alastair Milne</v>
      </c>
      <c r="I113" t="str">
        <f t="shared" si="3"/>
        <v>Race - Masters U65</v>
      </c>
    </row>
    <row r="114" spans="1:9" x14ac:dyDescent="0.25">
      <c r="A114" s="31" t="s">
        <v>515</v>
      </c>
      <c r="B114" s="31" t="s">
        <v>517</v>
      </c>
      <c r="C114" s="31" t="s">
        <v>319</v>
      </c>
      <c r="D114" s="33" t="s">
        <v>313</v>
      </c>
      <c r="E114" s="39" t="s">
        <v>314</v>
      </c>
      <c r="F114" s="31">
        <v>227619</v>
      </c>
      <c r="G114" s="31" t="s">
        <v>320</v>
      </c>
      <c r="H114" s="15" t="str">
        <f t="shared" si="2"/>
        <v>Calum Milne</v>
      </c>
      <c r="I114" t="str">
        <f t="shared" si="3"/>
        <v>Race - Junior (U15/U17/U19)</v>
      </c>
    </row>
    <row r="115" spans="1:9" x14ac:dyDescent="0.25">
      <c r="A115" s="15" t="s">
        <v>515</v>
      </c>
      <c r="B115" s="15" t="s">
        <v>518</v>
      </c>
      <c r="C115" s="31" t="s">
        <v>319</v>
      </c>
      <c r="D115" s="15" t="s">
        <v>309</v>
      </c>
      <c r="E115" s="15" t="s">
        <v>314</v>
      </c>
      <c r="F115" s="15">
        <v>244041</v>
      </c>
      <c r="G115" s="31" t="s">
        <v>432</v>
      </c>
      <c r="H115" s="15" t="str">
        <f t="shared" si="2"/>
        <v>Eilidh Milne</v>
      </c>
      <c r="I115" t="str">
        <f t="shared" si="3"/>
        <v>Ride - Kids (12 and Under)</v>
      </c>
    </row>
    <row r="116" spans="1:9" x14ac:dyDescent="0.25">
      <c r="A116" s="15" t="s">
        <v>519</v>
      </c>
      <c r="B116" s="15" t="s">
        <v>395</v>
      </c>
      <c r="C116" s="31" t="s">
        <v>520</v>
      </c>
      <c r="D116" s="15" t="s">
        <v>313</v>
      </c>
      <c r="E116" s="15" t="s">
        <v>314</v>
      </c>
      <c r="F116" s="15">
        <v>246565</v>
      </c>
      <c r="G116" s="15" t="s">
        <v>503</v>
      </c>
      <c r="H116" s="15" t="str">
        <f t="shared" si="2"/>
        <v>Jordan Minchin</v>
      </c>
      <c r="I116" t="str">
        <f t="shared" si="3"/>
        <v>Ride - 3 Month Membership</v>
      </c>
    </row>
    <row r="117" spans="1:9" x14ac:dyDescent="0.25">
      <c r="A117" s="15" t="s">
        <v>521</v>
      </c>
      <c r="B117" s="15" t="s">
        <v>307</v>
      </c>
      <c r="C117" s="31" t="s">
        <v>308</v>
      </c>
      <c r="D117" s="15" t="s">
        <v>309</v>
      </c>
      <c r="E117" s="15" t="s">
        <v>310</v>
      </c>
      <c r="F117" s="15">
        <v>227361</v>
      </c>
      <c r="G117" s="15" t="s">
        <v>329</v>
      </c>
      <c r="H117" s="15" t="str">
        <f t="shared" si="2"/>
        <v>Shannon Miraglia</v>
      </c>
      <c r="I117" t="str">
        <f t="shared" si="3"/>
        <v>Race - Masters U65</v>
      </c>
    </row>
    <row r="118" spans="1:9" x14ac:dyDescent="0.25">
      <c r="A118" s="31" t="s">
        <v>522</v>
      </c>
      <c r="B118" s="31" t="s">
        <v>347</v>
      </c>
      <c r="C118" s="31" t="s">
        <v>308</v>
      </c>
      <c r="D118" s="15" t="s">
        <v>313</v>
      </c>
      <c r="E118" s="31" t="s">
        <v>314</v>
      </c>
      <c r="F118" s="31">
        <v>246564</v>
      </c>
      <c r="G118" s="31" t="s">
        <v>315</v>
      </c>
      <c r="H118" s="15" t="str">
        <f t="shared" si="2"/>
        <v>John Mogg</v>
      </c>
      <c r="I118" t="str">
        <f t="shared" si="3"/>
        <v>Race - Masters - Regional</v>
      </c>
    </row>
    <row r="119" spans="1:9" x14ac:dyDescent="0.25">
      <c r="A119" s="15" t="s">
        <v>523</v>
      </c>
      <c r="B119" s="15" t="s">
        <v>318</v>
      </c>
      <c r="C119" s="31" t="s">
        <v>308</v>
      </c>
      <c r="D119" s="15" t="s">
        <v>313</v>
      </c>
      <c r="E119" s="15" t="s">
        <v>314</v>
      </c>
      <c r="F119" s="15">
        <v>229360</v>
      </c>
      <c r="G119" s="31" t="s">
        <v>380</v>
      </c>
      <c r="H119" s="15" t="str">
        <f t="shared" si="2"/>
        <v>Michael Moohan</v>
      </c>
      <c r="I119" t="str">
        <f t="shared" si="3"/>
        <v>Race - Elite and U23</v>
      </c>
    </row>
    <row r="120" spans="1:9" x14ac:dyDescent="0.25">
      <c r="A120" s="15" t="s">
        <v>524</v>
      </c>
      <c r="B120" s="40" t="s">
        <v>525</v>
      </c>
      <c r="C120" s="31" t="s">
        <v>308</v>
      </c>
      <c r="D120" s="15" t="s">
        <v>313</v>
      </c>
      <c r="E120" s="15" t="s">
        <v>314</v>
      </c>
      <c r="F120" s="15">
        <v>159899</v>
      </c>
      <c r="G120" s="15" t="s">
        <v>315</v>
      </c>
      <c r="H120" s="15" t="str">
        <f t="shared" si="2"/>
        <v>Jamie Muir</v>
      </c>
      <c r="I120" t="str">
        <f t="shared" si="3"/>
        <v>Race - Masters - Regional</v>
      </c>
    </row>
    <row r="121" spans="1:9" x14ac:dyDescent="0.25">
      <c r="A121" s="31" t="s">
        <v>526</v>
      </c>
      <c r="B121" s="31" t="s">
        <v>527</v>
      </c>
      <c r="C121" s="31" t="s">
        <v>308</v>
      </c>
      <c r="D121" s="15" t="s">
        <v>313</v>
      </c>
      <c r="E121" s="31" t="s">
        <v>314</v>
      </c>
      <c r="F121" s="31">
        <v>245381</v>
      </c>
      <c r="G121" s="31" t="s">
        <v>315</v>
      </c>
      <c r="H121" s="15" t="str">
        <f t="shared" si="2"/>
        <v>Nicola Nizzi</v>
      </c>
      <c r="I121" t="str">
        <f t="shared" si="3"/>
        <v>Race - Masters - Regional</v>
      </c>
    </row>
    <row r="122" spans="1:9" x14ac:dyDescent="0.25">
      <c r="A122" s="31" t="s">
        <v>528</v>
      </c>
      <c r="B122" s="31" t="s">
        <v>529</v>
      </c>
      <c r="C122" s="31" t="s">
        <v>308</v>
      </c>
      <c r="D122" s="15" t="s">
        <v>313</v>
      </c>
      <c r="E122" s="36" t="s">
        <v>314</v>
      </c>
      <c r="F122" s="31">
        <v>215162</v>
      </c>
      <c r="G122" s="31" t="s">
        <v>380</v>
      </c>
      <c r="H122" s="15" t="str">
        <f t="shared" si="2"/>
        <v>Benjamin O'Connor</v>
      </c>
      <c r="I122" t="str">
        <f t="shared" si="3"/>
        <v>Race - Elite and U23</v>
      </c>
    </row>
    <row r="123" spans="1:9" x14ac:dyDescent="0.25">
      <c r="A123" s="15" t="s">
        <v>530</v>
      </c>
      <c r="B123" s="15" t="s">
        <v>531</v>
      </c>
      <c r="C123" s="31" t="s">
        <v>308</v>
      </c>
      <c r="D123" s="15" t="s">
        <v>313</v>
      </c>
      <c r="E123" s="15" t="s">
        <v>314</v>
      </c>
      <c r="F123" s="15">
        <v>205576</v>
      </c>
      <c r="G123" s="15" t="s">
        <v>329</v>
      </c>
      <c r="H123" s="15" t="str">
        <f t="shared" si="2"/>
        <v>Jaime Ortega</v>
      </c>
      <c r="I123" t="str">
        <f t="shared" si="3"/>
        <v>Race - Masters U65</v>
      </c>
    </row>
    <row r="124" spans="1:9" x14ac:dyDescent="0.25">
      <c r="A124" s="15" t="s">
        <v>532</v>
      </c>
      <c r="B124" s="15" t="s">
        <v>533</v>
      </c>
      <c r="C124" s="31" t="s">
        <v>308</v>
      </c>
      <c r="D124" s="15" t="s">
        <v>313</v>
      </c>
      <c r="E124" s="15" t="s">
        <v>314</v>
      </c>
      <c r="F124" s="15">
        <v>249037</v>
      </c>
      <c r="G124" s="15" t="s">
        <v>323</v>
      </c>
      <c r="H124" s="15" t="str">
        <f t="shared" si="2"/>
        <v>Guy Pertwee</v>
      </c>
      <c r="I124" t="str">
        <f t="shared" si="3"/>
        <v>Race - Kids (U9/U11/U13)</v>
      </c>
    </row>
    <row r="125" spans="1:9" x14ac:dyDescent="0.25">
      <c r="A125" s="15" t="s">
        <v>532</v>
      </c>
      <c r="B125" s="15" t="s">
        <v>534</v>
      </c>
      <c r="C125" s="31" t="s">
        <v>308</v>
      </c>
      <c r="D125" s="15" t="s">
        <v>309</v>
      </c>
      <c r="E125" s="15" t="s">
        <v>314</v>
      </c>
      <c r="F125" s="15">
        <v>243526</v>
      </c>
      <c r="G125" s="15" t="s">
        <v>315</v>
      </c>
      <c r="H125" s="15" t="str">
        <f t="shared" si="2"/>
        <v>Natasha Pertwee</v>
      </c>
      <c r="I125" t="str">
        <f t="shared" si="3"/>
        <v>Race - Masters - Regional</v>
      </c>
    </row>
    <row r="126" spans="1:9" x14ac:dyDescent="0.25">
      <c r="A126" s="15" t="s">
        <v>532</v>
      </c>
      <c r="B126" s="15" t="s">
        <v>331</v>
      </c>
      <c r="C126" s="31" t="s">
        <v>308</v>
      </c>
      <c r="D126" s="15" t="s">
        <v>313</v>
      </c>
      <c r="E126" s="15" t="s">
        <v>314</v>
      </c>
      <c r="F126" s="15">
        <v>245357</v>
      </c>
      <c r="G126" s="15" t="s">
        <v>315</v>
      </c>
      <c r="H126" s="15" t="str">
        <f t="shared" si="2"/>
        <v>Richard Pertwee</v>
      </c>
      <c r="I126" t="str">
        <f t="shared" si="3"/>
        <v>Race - Masters - Regional</v>
      </c>
    </row>
    <row r="127" spans="1:9" x14ac:dyDescent="0.25">
      <c r="A127" s="31" t="s">
        <v>535</v>
      </c>
      <c r="B127" s="31" t="s">
        <v>376</v>
      </c>
      <c r="C127" s="31" t="s">
        <v>308</v>
      </c>
      <c r="D127" s="15" t="s">
        <v>313</v>
      </c>
      <c r="E127" s="31" t="s">
        <v>314</v>
      </c>
      <c r="F127" s="31">
        <v>213623</v>
      </c>
      <c r="G127" s="31" t="s">
        <v>380</v>
      </c>
      <c r="H127" s="15" t="str">
        <f t="shared" si="2"/>
        <v>Matthew Peterson</v>
      </c>
      <c r="I127" t="str">
        <f t="shared" si="3"/>
        <v>Race - Elite and U23</v>
      </c>
    </row>
    <row r="128" spans="1:9" x14ac:dyDescent="0.25">
      <c r="A128" s="15" t="s">
        <v>536</v>
      </c>
      <c r="B128" s="15" t="s">
        <v>371</v>
      </c>
      <c r="C128" s="31" t="s">
        <v>308</v>
      </c>
      <c r="D128" s="15" t="s">
        <v>313</v>
      </c>
      <c r="E128" s="15" t="s">
        <v>314</v>
      </c>
      <c r="F128" s="15">
        <v>202490</v>
      </c>
      <c r="G128" s="15" t="s">
        <v>329</v>
      </c>
      <c r="H128" s="15" t="str">
        <f t="shared" si="2"/>
        <v>Luke Pledger</v>
      </c>
      <c r="I128" t="str">
        <f t="shared" si="3"/>
        <v>Race - Masters U65</v>
      </c>
    </row>
    <row r="129" spans="1:9" x14ac:dyDescent="0.25">
      <c r="A129" s="15" t="s">
        <v>537</v>
      </c>
      <c r="B129" s="15" t="s">
        <v>538</v>
      </c>
      <c r="C129" s="31" t="s">
        <v>308</v>
      </c>
      <c r="D129" s="15" t="s">
        <v>313</v>
      </c>
      <c r="E129" s="15" t="s">
        <v>314</v>
      </c>
      <c r="F129" s="15">
        <v>150912</v>
      </c>
      <c r="G129" s="15" t="s">
        <v>332</v>
      </c>
      <c r="H129" s="15" t="str">
        <f t="shared" si="2"/>
        <v>Ken Portman</v>
      </c>
      <c r="I129" t="str">
        <f t="shared" si="3"/>
        <v>Race - Masters 65+ / Para-Cycling</v>
      </c>
    </row>
    <row r="130" spans="1:9" x14ac:dyDescent="0.25">
      <c r="A130" s="15" t="s">
        <v>539</v>
      </c>
      <c r="B130" s="15" t="s">
        <v>540</v>
      </c>
      <c r="C130" s="31" t="s">
        <v>308</v>
      </c>
      <c r="D130" s="15" t="s">
        <v>313</v>
      </c>
      <c r="E130" s="15" t="s">
        <v>310</v>
      </c>
      <c r="F130" s="15">
        <v>196350</v>
      </c>
      <c r="G130" s="15" t="s">
        <v>315</v>
      </c>
      <c r="H130" s="15" t="str">
        <f t="shared" si="2"/>
        <v>Tom Power</v>
      </c>
      <c r="I130" t="str">
        <f t="shared" si="3"/>
        <v>Race - Masters - Regional</v>
      </c>
    </row>
    <row r="131" spans="1:9" x14ac:dyDescent="0.25">
      <c r="A131" s="15" t="s">
        <v>541</v>
      </c>
      <c r="B131" s="15" t="s">
        <v>441</v>
      </c>
      <c r="C131" s="31" t="s">
        <v>308</v>
      </c>
      <c r="D131" s="15" t="s">
        <v>313</v>
      </c>
      <c r="E131" s="15" t="s">
        <v>310</v>
      </c>
      <c r="F131" s="15">
        <v>136888</v>
      </c>
      <c r="G131" s="15"/>
      <c r="H131" s="15" t="str">
        <f t="shared" si="2"/>
        <v>Paul Prottey</v>
      </c>
      <c r="I131" t="str">
        <f t="shared" si="3"/>
        <v/>
      </c>
    </row>
    <row r="132" spans="1:9" x14ac:dyDescent="0.25">
      <c r="A132" s="31" t="s">
        <v>542</v>
      </c>
      <c r="B132" s="31" t="s">
        <v>543</v>
      </c>
      <c r="C132" s="31" t="s">
        <v>308</v>
      </c>
      <c r="D132" s="15" t="s">
        <v>313</v>
      </c>
      <c r="E132" s="31" t="s">
        <v>314</v>
      </c>
      <c r="F132" s="31">
        <v>246669</v>
      </c>
      <c r="G132" s="31" t="s">
        <v>329</v>
      </c>
      <c r="H132" s="15" t="str">
        <f t="shared" ref="H132:H177" si="4">B132&amp;" "&amp;A132</f>
        <v>Kelly Quartermaine</v>
      </c>
      <c r="I132" t="str">
        <f t="shared" ref="I132:I195" si="5">IF(G132="","",G132)</f>
        <v>Race - Masters U65</v>
      </c>
    </row>
    <row r="133" spans="1:9" x14ac:dyDescent="0.25">
      <c r="A133" s="31" t="s">
        <v>544</v>
      </c>
      <c r="B133" s="31" t="s">
        <v>331</v>
      </c>
      <c r="C133" s="31" t="s">
        <v>308</v>
      </c>
      <c r="D133" s="15" t="s">
        <v>313</v>
      </c>
      <c r="E133" s="31" t="s">
        <v>314</v>
      </c>
      <c r="F133" s="31">
        <v>224932</v>
      </c>
      <c r="G133" s="31" t="s">
        <v>329</v>
      </c>
      <c r="H133" s="15" t="str">
        <f t="shared" si="4"/>
        <v>Richard Quinlan</v>
      </c>
      <c r="I133" t="str">
        <f t="shared" si="5"/>
        <v>Race - Masters U65</v>
      </c>
    </row>
    <row r="134" spans="1:9" x14ac:dyDescent="0.25">
      <c r="A134" s="15" t="s">
        <v>545</v>
      </c>
      <c r="B134" s="15" t="s">
        <v>441</v>
      </c>
      <c r="C134" s="31" t="s">
        <v>466</v>
      </c>
      <c r="D134" s="15" t="s">
        <v>313</v>
      </c>
      <c r="E134" s="15" t="s">
        <v>310</v>
      </c>
      <c r="F134" s="15" t="s">
        <v>394</v>
      </c>
      <c r="G134" s="15"/>
      <c r="H134" s="15" t="str">
        <f t="shared" si="4"/>
        <v>Paul Reed</v>
      </c>
      <c r="I134" t="str">
        <f t="shared" si="5"/>
        <v/>
      </c>
    </row>
    <row r="135" spans="1:9" x14ac:dyDescent="0.25">
      <c r="A135" s="31" t="s">
        <v>546</v>
      </c>
      <c r="B135" s="31" t="s">
        <v>516</v>
      </c>
      <c r="C135" s="31" t="s">
        <v>308</v>
      </c>
      <c r="D135" s="15" t="s">
        <v>313</v>
      </c>
      <c r="E135" s="15" t="s">
        <v>314</v>
      </c>
      <c r="F135" s="15">
        <v>242707</v>
      </c>
      <c r="G135" s="31" t="s">
        <v>329</v>
      </c>
      <c r="H135" s="15" t="str">
        <f t="shared" si="4"/>
        <v>Alastair Reid</v>
      </c>
      <c r="I135" t="str">
        <f t="shared" si="5"/>
        <v>Race - Masters U65</v>
      </c>
    </row>
    <row r="136" spans="1:9" x14ac:dyDescent="0.25">
      <c r="A136" s="15" t="s">
        <v>547</v>
      </c>
      <c r="B136" s="15" t="s">
        <v>472</v>
      </c>
      <c r="C136" s="31" t="s">
        <v>308</v>
      </c>
      <c r="D136" s="15" t="s">
        <v>313</v>
      </c>
      <c r="E136" s="15" t="s">
        <v>314</v>
      </c>
      <c r="F136" s="15">
        <v>217663</v>
      </c>
      <c r="G136" s="15" t="s">
        <v>329</v>
      </c>
      <c r="H136" s="15" t="str">
        <f t="shared" si="4"/>
        <v>Steven Riley</v>
      </c>
      <c r="I136" t="str">
        <f t="shared" si="5"/>
        <v>Race - Masters U65</v>
      </c>
    </row>
    <row r="137" spans="1:9" x14ac:dyDescent="0.25">
      <c r="A137" s="15" t="s">
        <v>548</v>
      </c>
      <c r="B137" s="15" t="s">
        <v>549</v>
      </c>
      <c r="C137" s="31" t="s">
        <v>308</v>
      </c>
      <c r="D137" s="15" t="s">
        <v>309</v>
      </c>
      <c r="E137" s="15" t="s">
        <v>314</v>
      </c>
      <c r="F137" s="15">
        <v>220183</v>
      </c>
      <c r="G137" s="31" t="s">
        <v>380</v>
      </c>
      <c r="H137" s="15" t="str">
        <f t="shared" si="4"/>
        <v>Breanne Rogers</v>
      </c>
      <c r="I137" t="str">
        <f t="shared" si="5"/>
        <v>Race - Elite and U23</v>
      </c>
    </row>
    <row r="138" spans="1:9" x14ac:dyDescent="0.25">
      <c r="A138" s="15" t="s">
        <v>550</v>
      </c>
      <c r="B138" s="15" t="s">
        <v>399</v>
      </c>
      <c r="C138" s="31" t="s">
        <v>308</v>
      </c>
      <c r="D138" s="15" t="s">
        <v>313</v>
      </c>
      <c r="E138" s="15" t="s">
        <v>314</v>
      </c>
      <c r="F138" s="15">
        <v>116277</v>
      </c>
      <c r="G138" s="15" t="s">
        <v>329</v>
      </c>
      <c r="H138" s="15" t="str">
        <f t="shared" si="4"/>
        <v>Colin Rose</v>
      </c>
      <c r="I138" t="str">
        <f t="shared" si="5"/>
        <v>Race - Masters U65</v>
      </c>
    </row>
    <row r="139" spans="1:9" x14ac:dyDescent="0.25">
      <c r="A139" s="15" t="s">
        <v>551</v>
      </c>
      <c r="B139" s="15" t="s">
        <v>552</v>
      </c>
      <c r="C139" s="31" t="s">
        <v>308</v>
      </c>
      <c r="D139" s="15" t="s">
        <v>313</v>
      </c>
      <c r="E139" s="15" t="s">
        <v>310</v>
      </c>
      <c r="F139" s="15">
        <v>228718</v>
      </c>
      <c r="G139" s="15" t="s">
        <v>329</v>
      </c>
      <c r="H139" s="15" t="str">
        <f t="shared" si="4"/>
        <v>Kelana Saleh</v>
      </c>
      <c r="I139" t="str">
        <f t="shared" si="5"/>
        <v>Race - Masters U65</v>
      </c>
    </row>
    <row r="140" spans="1:9" x14ac:dyDescent="0.25">
      <c r="A140" s="15" t="s">
        <v>553</v>
      </c>
      <c r="B140" s="15" t="s">
        <v>554</v>
      </c>
      <c r="C140" s="31" t="s">
        <v>308</v>
      </c>
      <c r="D140" s="15" t="s">
        <v>313</v>
      </c>
      <c r="E140" s="15" t="s">
        <v>314</v>
      </c>
      <c r="F140" s="15">
        <v>204847</v>
      </c>
      <c r="G140" s="15" t="s">
        <v>329</v>
      </c>
      <c r="H140" s="15" t="str">
        <f t="shared" si="4"/>
        <v>Brett Scgnitzerling</v>
      </c>
      <c r="I140" t="str">
        <f t="shared" si="5"/>
        <v>Race - Masters U65</v>
      </c>
    </row>
    <row r="141" spans="1:9" x14ac:dyDescent="0.25">
      <c r="A141" s="15" t="s">
        <v>555</v>
      </c>
      <c r="B141" s="15" t="s">
        <v>556</v>
      </c>
      <c r="C141" s="31" t="s">
        <v>319</v>
      </c>
      <c r="D141" s="15" t="s">
        <v>313</v>
      </c>
      <c r="E141" s="15" t="s">
        <v>314</v>
      </c>
      <c r="F141" s="15">
        <v>229338</v>
      </c>
      <c r="G141" s="15" t="s">
        <v>323</v>
      </c>
      <c r="H141" s="15" t="str">
        <f t="shared" si="4"/>
        <v>Ashton Sime</v>
      </c>
      <c r="I141" t="str">
        <f t="shared" si="5"/>
        <v>Race - Kids (U9/U11/U13)</v>
      </c>
    </row>
    <row r="142" spans="1:9" x14ac:dyDescent="0.25">
      <c r="A142" s="31" t="s">
        <v>555</v>
      </c>
      <c r="B142" s="31" t="s">
        <v>557</v>
      </c>
      <c r="C142" s="31" t="s">
        <v>319</v>
      </c>
      <c r="D142" s="15" t="s">
        <v>309</v>
      </c>
      <c r="E142" s="31" t="s">
        <v>314</v>
      </c>
      <c r="F142" s="31">
        <v>243926</v>
      </c>
      <c r="G142" s="31" t="s">
        <v>323</v>
      </c>
      <c r="H142" s="15" t="str">
        <f t="shared" si="4"/>
        <v>Dakota Sime</v>
      </c>
      <c r="I142" t="str">
        <f t="shared" si="5"/>
        <v>Race - Kids (U9/U11/U13)</v>
      </c>
    </row>
    <row r="143" spans="1:9" x14ac:dyDescent="0.25">
      <c r="A143" s="15" t="s">
        <v>555</v>
      </c>
      <c r="B143" s="15" t="s">
        <v>558</v>
      </c>
      <c r="C143" s="31" t="s">
        <v>308</v>
      </c>
      <c r="D143" s="15" t="s">
        <v>309</v>
      </c>
      <c r="E143" s="15" t="s">
        <v>314</v>
      </c>
      <c r="F143" s="15">
        <v>249468</v>
      </c>
      <c r="G143" s="15" t="s">
        <v>315</v>
      </c>
      <c r="H143" s="15" t="str">
        <f t="shared" si="4"/>
        <v>Nikke Sime</v>
      </c>
      <c r="I143" t="str">
        <f t="shared" si="5"/>
        <v>Race - Masters - Regional</v>
      </c>
    </row>
    <row r="144" spans="1:9" x14ac:dyDescent="0.25">
      <c r="A144" s="15" t="s">
        <v>555</v>
      </c>
      <c r="B144" s="15" t="s">
        <v>307</v>
      </c>
      <c r="C144" s="31" t="s">
        <v>308</v>
      </c>
      <c r="D144" s="15" t="s">
        <v>313</v>
      </c>
      <c r="E144" s="15" t="s">
        <v>314</v>
      </c>
      <c r="F144" s="15">
        <v>116330</v>
      </c>
      <c r="G144" s="15" t="s">
        <v>315</v>
      </c>
      <c r="H144" s="15" t="str">
        <f t="shared" si="4"/>
        <v>Shannon Sime</v>
      </c>
      <c r="I144" t="str">
        <f t="shared" si="5"/>
        <v>Race - Masters - Regional</v>
      </c>
    </row>
    <row r="145" spans="1:9" x14ac:dyDescent="0.25">
      <c r="A145" s="15" t="s">
        <v>559</v>
      </c>
      <c r="B145" s="15" t="s">
        <v>349</v>
      </c>
      <c r="C145" s="31" t="s">
        <v>308</v>
      </c>
      <c r="D145" s="15" t="s">
        <v>313</v>
      </c>
      <c r="E145" s="15" t="s">
        <v>314</v>
      </c>
      <c r="F145" s="15">
        <v>118116</v>
      </c>
      <c r="G145" s="15" t="s">
        <v>329</v>
      </c>
      <c r="H145" s="15" t="str">
        <f t="shared" si="4"/>
        <v>Andrew Simpson</v>
      </c>
      <c r="I145" t="str">
        <f t="shared" si="5"/>
        <v>Race - Masters U65</v>
      </c>
    </row>
    <row r="146" spans="1:9" x14ac:dyDescent="0.25">
      <c r="A146" s="15" t="s">
        <v>560</v>
      </c>
      <c r="B146" s="15" t="s">
        <v>561</v>
      </c>
      <c r="C146" s="31" t="s">
        <v>308</v>
      </c>
      <c r="D146" s="15" t="s">
        <v>313</v>
      </c>
      <c r="E146" s="15" t="s">
        <v>314</v>
      </c>
      <c r="F146" s="15">
        <v>246698</v>
      </c>
      <c r="G146" s="15" t="s">
        <v>315</v>
      </c>
      <c r="H146" s="15" t="str">
        <f t="shared" si="4"/>
        <v>Lionel Soh</v>
      </c>
      <c r="I146" t="str">
        <f t="shared" si="5"/>
        <v>Race - Masters - Regional</v>
      </c>
    </row>
    <row r="147" spans="1:9" x14ac:dyDescent="0.25">
      <c r="A147" s="15" t="s">
        <v>562</v>
      </c>
      <c r="B147" s="15" t="s">
        <v>563</v>
      </c>
      <c r="C147" s="31" t="s">
        <v>308</v>
      </c>
      <c r="D147" s="15" t="s">
        <v>313</v>
      </c>
      <c r="E147" s="15" t="s">
        <v>314</v>
      </c>
      <c r="F147" s="15">
        <v>215746</v>
      </c>
      <c r="G147" s="15" t="s">
        <v>329</v>
      </c>
      <c r="H147" s="15" t="str">
        <f t="shared" si="4"/>
        <v>Nigel Stella</v>
      </c>
      <c r="I147" t="str">
        <f t="shared" si="5"/>
        <v>Race - Masters U65</v>
      </c>
    </row>
    <row r="148" spans="1:9" x14ac:dyDescent="0.25">
      <c r="A148" s="15" t="s">
        <v>564</v>
      </c>
      <c r="B148" s="15" t="s">
        <v>347</v>
      </c>
      <c r="C148" s="31" t="s">
        <v>466</v>
      </c>
      <c r="D148" s="15" t="s">
        <v>313</v>
      </c>
      <c r="E148" s="15" t="s">
        <v>310</v>
      </c>
      <c r="F148" s="15" t="s">
        <v>394</v>
      </c>
      <c r="G148" s="15"/>
      <c r="H148" s="15" t="str">
        <f t="shared" si="4"/>
        <v>John Stevens</v>
      </c>
      <c r="I148" t="str">
        <f t="shared" si="5"/>
        <v/>
      </c>
    </row>
    <row r="149" spans="1:9" x14ac:dyDescent="0.25">
      <c r="A149" s="15" t="s">
        <v>565</v>
      </c>
      <c r="B149" s="15" t="s">
        <v>566</v>
      </c>
      <c r="C149" s="31" t="s">
        <v>308</v>
      </c>
      <c r="D149" s="15" t="s">
        <v>309</v>
      </c>
      <c r="E149" s="15" t="s">
        <v>314</v>
      </c>
      <c r="F149" s="15">
        <v>201753</v>
      </c>
      <c r="G149" s="15" t="s">
        <v>329</v>
      </c>
      <c r="H149" s="15" t="str">
        <f t="shared" si="4"/>
        <v>Zoe Stolton</v>
      </c>
      <c r="I149" t="str">
        <f t="shared" si="5"/>
        <v>Race - Masters U65</v>
      </c>
    </row>
    <row r="150" spans="1:9" x14ac:dyDescent="0.25">
      <c r="A150" s="15" t="s">
        <v>565</v>
      </c>
      <c r="B150" s="15" t="s">
        <v>567</v>
      </c>
      <c r="C150" s="31" t="s">
        <v>308</v>
      </c>
      <c r="D150" s="15" t="s">
        <v>313</v>
      </c>
      <c r="E150" s="15" t="s">
        <v>314</v>
      </c>
      <c r="F150" s="15">
        <v>219487</v>
      </c>
      <c r="G150" s="15" t="s">
        <v>329</v>
      </c>
      <c r="H150" s="15" t="str">
        <f t="shared" si="4"/>
        <v>Simon Stolton</v>
      </c>
      <c r="I150" t="str">
        <f t="shared" si="5"/>
        <v>Race - Masters U65</v>
      </c>
    </row>
    <row r="151" spans="1:9" x14ac:dyDescent="0.25">
      <c r="A151" s="31" t="s">
        <v>568</v>
      </c>
      <c r="B151" s="31" t="s">
        <v>569</v>
      </c>
      <c r="C151" s="31" t="s">
        <v>308</v>
      </c>
      <c r="D151" s="15" t="s">
        <v>313</v>
      </c>
      <c r="E151" s="15" t="s">
        <v>314</v>
      </c>
      <c r="F151" s="15">
        <v>173236</v>
      </c>
      <c r="G151" s="15" t="s">
        <v>329</v>
      </c>
      <c r="H151" s="15" t="str">
        <f t="shared" si="4"/>
        <v>Ric SVANBERG</v>
      </c>
      <c r="I151" t="str">
        <f t="shared" si="5"/>
        <v>Race - Masters U65</v>
      </c>
    </row>
    <row r="152" spans="1:9" x14ac:dyDescent="0.25">
      <c r="A152" s="15" t="s">
        <v>570</v>
      </c>
      <c r="B152" s="15" t="s">
        <v>571</v>
      </c>
      <c r="C152" s="31" t="s">
        <v>308</v>
      </c>
      <c r="D152" s="15" t="s">
        <v>313</v>
      </c>
      <c r="E152" s="15" t="s">
        <v>394</v>
      </c>
      <c r="F152" s="15">
        <v>205429</v>
      </c>
      <c r="G152" s="15"/>
      <c r="H152" s="15" t="str">
        <f t="shared" si="4"/>
        <v>Bernie Swart</v>
      </c>
      <c r="I152" t="str">
        <f t="shared" si="5"/>
        <v/>
      </c>
    </row>
    <row r="153" spans="1:9" x14ac:dyDescent="0.25">
      <c r="A153" s="31" t="s">
        <v>572</v>
      </c>
      <c r="B153" s="31" t="s">
        <v>573</v>
      </c>
      <c r="C153" s="31" t="s">
        <v>308</v>
      </c>
      <c r="D153" s="15" t="s">
        <v>313</v>
      </c>
      <c r="E153" s="31" t="s">
        <v>314</v>
      </c>
      <c r="F153" s="31">
        <v>230884</v>
      </c>
      <c r="G153" s="31" t="s">
        <v>329</v>
      </c>
      <c r="H153" s="15" t="str">
        <f t="shared" si="4"/>
        <v>Nathaniel Tan</v>
      </c>
      <c r="I153" t="str">
        <f t="shared" si="5"/>
        <v>Race - Masters U65</v>
      </c>
    </row>
    <row r="154" spans="1:9" x14ac:dyDescent="0.25">
      <c r="A154" s="15" t="s">
        <v>574</v>
      </c>
      <c r="B154" s="15" t="s">
        <v>441</v>
      </c>
      <c r="C154" s="31" t="s">
        <v>308</v>
      </c>
      <c r="D154" s="15" t="s">
        <v>313</v>
      </c>
      <c r="E154" s="15" t="s">
        <v>314</v>
      </c>
      <c r="F154" s="15">
        <v>173276</v>
      </c>
      <c r="G154" s="15" t="s">
        <v>329</v>
      </c>
      <c r="H154" s="15" t="str">
        <f t="shared" si="4"/>
        <v>Paul Taylor</v>
      </c>
      <c r="I154" t="str">
        <f t="shared" si="5"/>
        <v>Race - Masters U65</v>
      </c>
    </row>
    <row r="155" spans="1:9" x14ac:dyDescent="0.25">
      <c r="A155" s="31" t="s">
        <v>574</v>
      </c>
      <c r="B155" s="31" t="s">
        <v>575</v>
      </c>
      <c r="C155" s="31" t="s">
        <v>308</v>
      </c>
      <c r="D155" s="15" t="s">
        <v>313</v>
      </c>
      <c r="E155" s="31" t="s">
        <v>314</v>
      </c>
      <c r="F155" s="31">
        <v>242701</v>
      </c>
      <c r="G155" s="31" t="s">
        <v>329</v>
      </c>
      <c r="H155" s="15" t="str">
        <f t="shared" si="4"/>
        <v>Scott Taylor</v>
      </c>
      <c r="I155" t="str">
        <f t="shared" si="5"/>
        <v>Race - Masters U65</v>
      </c>
    </row>
    <row r="156" spans="1:9" x14ac:dyDescent="0.25">
      <c r="A156" s="15" t="s">
        <v>576</v>
      </c>
      <c r="B156" s="15" t="s">
        <v>577</v>
      </c>
      <c r="C156" s="31" t="s">
        <v>308</v>
      </c>
      <c r="D156" s="15" t="s">
        <v>313</v>
      </c>
      <c r="E156" s="15" t="s">
        <v>314</v>
      </c>
      <c r="F156" s="15">
        <v>196532</v>
      </c>
      <c r="G156" s="15" t="s">
        <v>372</v>
      </c>
      <c r="H156" s="15" t="str">
        <f t="shared" si="4"/>
        <v>Hayden Thorpe</v>
      </c>
      <c r="I156" t="str">
        <f t="shared" si="5"/>
        <v>Race - Elite and U23 - Regional</v>
      </c>
    </row>
    <row r="157" spans="1:9" x14ac:dyDescent="0.25">
      <c r="A157" s="31" t="s">
        <v>578</v>
      </c>
      <c r="B157" s="31" t="s">
        <v>579</v>
      </c>
      <c r="C157" s="31" t="s">
        <v>308</v>
      </c>
      <c r="D157" s="15" t="s">
        <v>313</v>
      </c>
      <c r="E157" s="31" t="s">
        <v>310</v>
      </c>
      <c r="F157" s="31">
        <v>5726</v>
      </c>
      <c r="G157" s="31"/>
      <c r="H157" s="15" t="str">
        <f t="shared" si="4"/>
        <v>Kyle Tomson</v>
      </c>
      <c r="I157" t="str">
        <f t="shared" si="5"/>
        <v/>
      </c>
    </row>
    <row r="158" spans="1:9" x14ac:dyDescent="0.25">
      <c r="A158" s="15" t="s">
        <v>580</v>
      </c>
      <c r="B158" s="15" t="s">
        <v>581</v>
      </c>
      <c r="C158" s="31" t="s">
        <v>308</v>
      </c>
      <c r="D158" s="15" t="s">
        <v>313</v>
      </c>
      <c r="E158" s="15" t="s">
        <v>310</v>
      </c>
      <c r="F158" s="15">
        <v>230688</v>
      </c>
      <c r="G158" s="15" t="s">
        <v>380</v>
      </c>
      <c r="H158" s="15" t="str">
        <f t="shared" si="4"/>
        <v>Albert Ullbricht</v>
      </c>
      <c r="I158" t="str">
        <f t="shared" si="5"/>
        <v>Race - Elite and U23</v>
      </c>
    </row>
    <row r="159" spans="1:9" x14ac:dyDescent="0.25">
      <c r="A159" s="15" t="s">
        <v>582</v>
      </c>
      <c r="B159" s="15" t="s">
        <v>388</v>
      </c>
      <c r="C159" s="31" t="s">
        <v>368</v>
      </c>
      <c r="D159" s="15" t="s">
        <v>313</v>
      </c>
      <c r="E159" s="15" t="s">
        <v>310</v>
      </c>
      <c r="F159" s="15">
        <v>117899</v>
      </c>
      <c r="G159" s="15" t="s">
        <v>332</v>
      </c>
      <c r="H159" s="15" t="str">
        <f t="shared" si="4"/>
        <v>Tony Van Merwyk</v>
      </c>
      <c r="I159" t="str">
        <f t="shared" si="5"/>
        <v>Race - Masters 65+ / Para-Cycling</v>
      </c>
    </row>
    <row r="160" spans="1:9" x14ac:dyDescent="0.25">
      <c r="A160" s="31" t="s">
        <v>583</v>
      </c>
      <c r="B160" s="31" t="s">
        <v>584</v>
      </c>
      <c r="C160" s="31" t="s">
        <v>308</v>
      </c>
      <c r="D160" s="15" t="s">
        <v>313</v>
      </c>
      <c r="E160" s="31" t="s">
        <v>314</v>
      </c>
      <c r="F160" s="31">
        <v>242084</v>
      </c>
      <c r="G160" s="31" t="s">
        <v>329</v>
      </c>
      <c r="H160" s="15" t="str">
        <f t="shared" si="4"/>
        <v>Kenneth Veivers</v>
      </c>
      <c r="I160" t="str">
        <f t="shared" si="5"/>
        <v>Race - Masters U65</v>
      </c>
    </row>
    <row r="161" spans="1:9" x14ac:dyDescent="0.25">
      <c r="A161" s="15" t="s">
        <v>585</v>
      </c>
      <c r="B161" s="15" t="s">
        <v>586</v>
      </c>
      <c r="C161" s="31" t="s">
        <v>308</v>
      </c>
      <c r="D161" s="15" t="s">
        <v>313</v>
      </c>
      <c r="E161" s="15" t="s">
        <v>314</v>
      </c>
      <c r="F161" s="15">
        <v>246211</v>
      </c>
      <c r="G161" s="15" t="s">
        <v>315</v>
      </c>
      <c r="H161" s="15" t="str">
        <f t="shared" si="4"/>
        <v>Gervase Vlahov</v>
      </c>
      <c r="I161" t="str">
        <f t="shared" si="5"/>
        <v>Race - Masters - Regional</v>
      </c>
    </row>
    <row r="162" spans="1:9" x14ac:dyDescent="0.25">
      <c r="A162" s="31" t="s">
        <v>587</v>
      </c>
      <c r="B162" s="31" t="s">
        <v>318</v>
      </c>
      <c r="C162" s="31" t="s">
        <v>308</v>
      </c>
      <c r="D162" s="33" t="s">
        <v>313</v>
      </c>
      <c r="E162" s="39" t="s">
        <v>314</v>
      </c>
      <c r="F162" s="31">
        <v>246030</v>
      </c>
      <c r="G162" s="31" t="s">
        <v>315</v>
      </c>
      <c r="H162" s="15" t="str">
        <f t="shared" si="4"/>
        <v>Michael Vreeken</v>
      </c>
      <c r="I162" t="str">
        <f t="shared" si="5"/>
        <v>Race - Masters - Regional</v>
      </c>
    </row>
    <row r="163" spans="1:9" x14ac:dyDescent="0.25">
      <c r="A163" s="31" t="s">
        <v>587</v>
      </c>
      <c r="B163" s="31" t="s">
        <v>588</v>
      </c>
      <c r="C163" s="31" t="s">
        <v>319</v>
      </c>
      <c r="D163" s="15" t="s">
        <v>309</v>
      </c>
      <c r="E163" s="31" t="s">
        <v>314</v>
      </c>
      <c r="F163" s="31">
        <v>246031</v>
      </c>
      <c r="G163" s="31" t="s">
        <v>432</v>
      </c>
      <c r="H163" s="15" t="str">
        <f t="shared" si="4"/>
        <v>Abigail Vreeken</v>
      </c>
      <c r="I163" t="str">
        <f t="shared" si="5"/>
        <v>Ride - Kids (12 and Under)</v>
      </c>
    </row>
    <row r="164" spans="1:9" x14ac:dyDescent="0.25">
      <c r="A164" s="10" t="s">
        <v>589</v>
      </c>
      <c r="B164" s="10" t="s">
        <v>377</v>
      </c>
      <c r="C164" s="10" t="s">
        <v>308</v>
      </c>
      <c r="D164" s="10" t="s">
        <v>313</v>
      </c>
      <c r="E164" s="10" t="s">
        <v>314</v>
      </c>
      <c r="F164" s="10">
        <v>225579</v>
      </c>
      <c r="G164" s="10" t="s">
        <v>380</v>
      </c>
      <c r="H164" s="15" t="str">
        <f t="shared" si="4"/>
        <v>Nicholas Ward</v>
      </c>
      <c r="I164" t="str">
        <f t="shared" si="5"/>
        <v>Race - Elite and U23</v>
      </c>
    </row>
    <row r="165" spans="1:9" x14ac:dyDescent="0.25">
      <c r="A165" s="10" t="s">
        <v>589</v>
      </c>
      <c r="B165" s="10" t="s">
        <v>325</v>
      </c>
      <c r="C165" s="10" t="s">
        <v>359</v>
      </c>
      <c r="D165" s="10" t="s">
        <v>313</v>
      </c>
      <c r="E165" s="10" t="s">
        <v>314</v>
      </c>
      <c r="F165" s="10">
        <v>209818</v>
      </c>
      <c r="G165" s="10" t="s">
        <v>512</v>
      </c>
      <c r="H165" s="15" t="str">
        <f t="shared" si="4"/>
        <v>Steve Ward</v>
      </c>
      <c r="I165" t="str">
        <f t="shared" si="5"/>
        <v>Ride - Adult (19 - 64)</v>
      </c>
    </row>
    <row r="166" spans="1:9" x14ac:dyDescent="0.25">
      <c r="A166" s="10" t="s">
        <v>590</v>
      </c>
      <c r="B166" s="10" t="s">
        <v>347</v>
      </c>
      <c r="C166" s="10" t="s">
        <v>310</v>
      </c>
      <c r="D166" s="10" t="s">
        <v>313</v>
      </c>
      <c r="E166" s="10" t="s">
        <v>310</v>
      </c>
      <c r="F166" s="10">
        <v>216649</v>
      </c>
      <c r="G166" s="10" t="s">
        <v>329</v>
      </c>
      <c r="H166" s="15" t="str">
        <f t="shared" si="4"/>
        <v>John Wheelhouse</v>
      </c>
      <c r="I166" t="str">
        <f t="shared" si="5"/>
        <v>Race - Masters U65</v>
      </c>
    </row>
    <row r="167" spans="1:9" x14ac:dyDescent="0.25">
      <c r="A167" s="10" t="s">
        <v>591</v>
      </c>
      <c r="B167" s="10" t="s">
        <v>489</v>
      </c>
      <c r="C167" s="10" t="s">
        <v>308</v>
      </c>
      <c r="D167" s="10" t="s">
        <v>313</v>
      </c>
      <c r="E167" s="10" t="s">
        <v>314</v>
      </c>
      <c r="F167" s="10">
        <v>204922</v>
      </c>
      <c r="G167" s="10" t="s">
        <v>315</v>
      </c>
      <c r="H167" s="15" t="str">
        <f t="shared" si="4"/>
        <v>Dylan White</v>
      </c>
      <c r="I167" t="str">
        <f t="shared" si="5"/>
        <v>Race - Masters - Regional</v>
      </c>
    </row>
    <row r="168" spans="1:9" x14ac:dyDescent="0.25">
      <c r="A168" s="10" t="s">
        <v>591</v>
      </c>
      <c r="B168" s="10" t="s">
        <v>318</v>
      </c>
      <c r="C168" s="10" t="s">
        <v>308</v>
      </c>
      <c r="D168" s="10" t="s">
        <v>313</v>
      </c>
      <c r="E168" s="10" t="s">
        <v>314</v>
      </c>
      <c r="F168" s="10">
        <v>235554</v>
      </c>
      <c r="G168" s="10" t="s">
        <v>315</v>
      </c>
      <c r="H168" s="15" t="str">
        <f t="shared" si="4"/>
        <v>Michael White</v>
      </c>
      <c r="I168" t="str">
        <f t="shared" si="5"/>
        <v>Race - Masters - Regional</v>
      </c>
    </row>
    <row r="169" spans="1:9" x14ac:dyDescent="0.25">
      <c r="A169" s="10" t="s">
        <v>1200</v>
      </c>
      <c r="B169" s="10" t="s">
        <v>1201</v>
      </c>
      <c r="C169" s="10" t="s">
        <v>308</v>
      </c>
      <c r="D169" s="10" t="s">
        <v>313</v>
      </c>
      <c r="E169" s="10" t="s">
        <v>394</v>
      </c>
      <c r="F169" s="10">
        <v>198101</v>
      </c>
      <c r="H169" s="15" t="str">
        <f t="shared" si="4"/>
        <v>Ryan Willmot</v>
      </c>
      <c r="I169" t="str">
        <f t="shared" si="5"/>
        <v/>
      </c>
    </row>
    <row r="170" spans="1:9" x14ac:dyDescent="0.25">
      <c r="A170" s="10" t="s">
        <v>592</v>
      </c>
      <c r="B170" s="10" t="s">
        <v>593</v>
      </c>
      <c r="C170" s="10" t="s">
        <v>308</v>
      </c>
      <c r="D170" s="10" t="s">
        <v>313</v>
      </c>
      <c r="E170" s="10" t="s">
        <v>314</v>
      </c>
      <c r="F170" s="10">
        <v>225147</v>
      </c>
      <c r="G170" s="10" t="s">
        <v>372</v>
      </c>
      <c r="H170" s="15" t="str">
        <f t="shared" si="4"/>
        <v>Karl Wilson</v>
      </c>
      <c r="I170" t="str">
        <f t="shared" si="5"/>
        <v>Race - Elite and U23 - Regional</v>
      </c>
    </row>
    <row r="171" spans="1:9" x14ac:dyDescent="0.25">
      <c r="A171" s="10" t="s">
        <v>594</v>
      </c>
      <c r="B171" s="10" t="s">
        <v>457</v>
      </c>
      <c r="C171" s="10" t="s">
        <v>308</v>
      </c>
      <c r="D171" s="10" t="s">
        <v>313</v>
      </c>
      <c r="E171" s="10" t="s">
        <v>314</v>
      </c>
      <c r="F171" s="10">
        <v>135552</v>
      </c>
      <c r="G171" s="10" t="s">
        <v>315</v>
      </c>
      <c r="H171" s="15" t="str">
        <f t="shared" si="4"/>
        <v>Adam Wise</v>
      </c>
      <c r="I171" t="str">
        <f t="shared" si="5"/>
        <v>Race - Masters - Regional</v>
      </c>
    </row>
    <row r="172" spans="1:9" x14ac:dyDescent="0.25">
      <c r="A172" s="10" t="s">
        <v>595</v>
      </c>
      <c r="B172" s="10" t="s">
        <v>596</v>
      </c>
      <c r="C172" s="10" t="s">
        <v>359</v>
      </c>
      <c r="D172" s="10" t="s">
        <v>313</v>
      </c>
      <c r="E172" s="10" t="s">
        <v>314</v>
      </c>
      <c r="F172" s="10">
        <v>116505</v>
      </c>
      <c r="G172" s="10" t="s">
        <v>512</v>
      </c>
      <c r="H172" s="15" t="str">
        <f t="shared" si="4"/>
        <v>Frank Wittwer</v>
      </c>
      <c r="I172" t="str">
        <f t="shared" si="5"/>
        <v>Ride - Adult (19 - 64)</v>
      </c>
    </row>
    <row r="173" spans="1:9" x14ac:dyDescent="0.25">
      <c r="A173" s="10" t="s">
        <v>597</v>
      </c>
      <c r="B173" s="10" t="s">
        <v>598</v>
      </c>
      <c r="C173" s="10" t="s">
        <v>308</v>
      </c>
      <c r="D173" s="10" t="s">
        <v>313</v>
      </c>
      <c r="E173" s="10" t="s">
        <v>314</v>
      </c>
      <c r="F173" s="10">
        <v>212991</v>
      </c>
      <c r="G173" s="10" t="s">
        <v>329</v>
      </c>
      <c r="H173" s="15" t="str">
        <f t="shared" si="4"/>
        <v>Edward Wojcik</v>
      </c>
      <c r="I173" t="str">
        <f t="shared" si="5"/>
        <v>Race - Masters U65</v>
      </c>
    </row>
    <row r="174" spans="1:9" x14ac:dyDescent="0.25">
      <c r="A174" s="10" t="s">
        <v>599</v>
      </c>
      <c r="B174" s="10" t="s">
        <v>600</v>
      </c>
      <c r="C174" s="10" t="s">
        <v>601</v>
      </c>
      <c r="D174" s="10" t="s">
        <v>313</v>
      </c>
      <c r="E174" s="10" t="s">
        <v>314</v>
      </c>
      <c r="F174" s="10">
        <v>228900</v>
      </c>
      <c r="G174" s="10" t="s">
        <v>391</v>
      </c>
      <c r="H174" s="15" t="str">
        <f t="shared" si="4"/>
        <v xml:space="preserve">Max Wood </v>
      </c>
      <c r="I174" t="str">
        <f t="shared" si="5"/>
        <v>Ride - Senior (65+)</v>
      </c>
    </row>
    <row r="175" spans="1:9" x14ac:dyDescent="0.25">
      <c r="A175" s="10" t="s">
        <v>602</v>
      </c>
      <c r="B175" s="10" t="s">
        <v>401</v>
      </c>
      <c r="C175" s="10" t="s">
        <v>396</v>
      </c>
      <c r="D175" s="10" t="s">
        <v>313</v>
      </c>
      <c r="E175" s="10" t="s">
        <v>310</v>
      </c>
      <c r="F175" s="10">
        <v>144406</v>
      </c>
      <c r="G175" s="10" t="s">
        <v>391</v>
      </c>
      <c r="H175" s="15" t="str">
        <f t="shared" si="4"/>
        <v>Roger Woolley</v>
      </c>
      <c r="I175" t="str">
        <f t="shared" si="5"/>
        <v>Ride - Senior (65+)</v>
      </c>
    </row>
    <row r="176" spans="1:9" x14ac:dyDescent="0.25">
      <c r="A176" s="10" t="s">
        <v>603</v>
      </c>
      <c r="B176" s="10" t="s">
        <v>604</v>
      </c>
      <c r="C176" s="10" t="s">
        <v>308</v>
      </c>
      <c r="D176" s="10" t="s">
        <v>313</v>
      </c>
      <c r="E176" s="10" t="s">
        <v>314</v>
      </c>
      <c r="F176" s="10">
        <v>147822</v>
      </c>
      <c r="G176" s="10" t="s">
        <v>380</v>
      </c>
      <c r="H176" s="15" t="str">
        <f t="shared" si="4"/>
        <v>Theo Yates</v>
      </c>
      <c r="I176" t="str">
        <f t="shared" si="5"/>
        <v>Race - Elite and U23</v>
      </c>
    </row>
    <row r="177" spans="1:9" x14ac:dyDescent="0.25">
      <c r="A177" s="10" t="s">
        <v>605</v>
      </c>
      <c r="B177" s="10" t="s">
        <v>606</v>
      </c>
      <c r="C177" s="10" t="s">
        <v>308</v>
      </c>
      <c r="D177" s="10" t="s">
        <v>313</v>
      </c>
      <c r="E177" s="10" t="s">
        <v>314</v>
      </c>
      <c r="F177" s="10">
        <v>238005</v>
      </c>
      <c r="G177" s="10" t="s">
        <v>380</v>
      </c>
      <c r="H177" s="15" t="str">
        <f t="shared" si="4"/>
        <v>Xiao-Peng Zheng</v>
      </c>
      <c r="I177" t="str">
        <f t="shared" si="5"/>
        <v>Race - Elite and U23</v>
      </c>
    </row>
    <row r="178" spans="1:9" x14ac:dyDescent="0.25">
      <c r="A178" s="10" t="s">
        <v>607</v>
      </c>
      <c r="B178" s="10" t="s">
        <v>608</v>
      </c>
      <c r="C178" s="10" t="s">
        <v>308</v>
      </c>
      <c r="D178" s="10" t="s">
        <v>313</v>
      </c>
      <c r="E178" s="10" t="s">
        <v>314</v>
      </c>
      <c r="F178" s="10">
        <v>194275</v>
      </c>
      <c r="G178" s="10" t="s">
        <v>372</v>
      </c>
      <c r="H178" s="15" t="str">
        <f t="shared" ref="H178:H241" si="6">B178&amp;" "&amp;A178</f>
        <v>Cade Zulsdorf</v>
      </c>
      <c r="I178" t="str">
        <f t="shared" si="5"/>
        <v>Race - Elite and U23 - Regional</v>
      </c>
    </row>
    <row r="179" spans="1:9" x14ac:dyDescent="0.25">
      <c r="H179" s="15" t="str">
        <f t="shared" si="6"/>
        <v xml:space="preserve"> </v>
      </c>
      <c r="I179" t="str">
        <f t="shared" si="5"/>
        <v/>
      </c>
    </row>
    <row r="180" spans="1:9" x14ac:dyDescent="0.25">
      <c r="H180" s="15" t="str">
        <f t="shared" si="6"/>
        <v xml:space="preserve"> </v>
      </c>
      <c r="I180" t="str">
        <f t="shared" si="5"/>
        <v/>
      </c>
    </row>
    <row r="181" spans="1:9" x14ac:dyDescent="0.25">
      <c r="H181" s="15" t="str">
        <f t="shared" si="6"/>
        <v xml:space="preserve"> </v>
      </c>
      <c r="I181" t="str">
        <f t="shared" si="5"/>
        <v/>
      </c>
    </row>
    <row r="182" spans="1:9" x14ac:dyDescent="0.25">
      <c r="H182" s="15" t="str">
        <f t="shared" si="6"/>
        <v xml:space="preserve"> </v>
      </c>
      <c r="I182" t="str">
        <f t="shared" si="5"/>
        <v/>
      </c>
    </row>
    <row r="183" spans="1:9" x14ac:dyDescent="0.25">
      <c r="H183" s="15" t="str">
        <f t="shared" si="6"/>
        <v xml:space="preserve"> </v>
      </c>
      <c r="I183" t="str">
        <f t="shared" si="5"/>
        <v/>
      </c>
    </row>
    <row r="184" spans="1:9" x14ac:dyDescent="0.25">
      <c r="H184" s="15" t="str">
        <f t="shared" si="6"/>
        <v xml:space="preserve"> </v>
      </c>
      <c r="I184" t="str">
        <f t="shared" si="5"/>
        <v/>
      </c>
    </row>
    <row r="185" spans="1:9" x14ac:dyDescent="0.25">
      <c r="H185" s="15" t="str">
        <f t="shared" si="6"/>
        <v xml:space="preserve"> </v>
      </c>
      <c r="I185" t="str">
        <f t="shared" si="5"/>
        <v/>
      </c>
    </row>
    <row r="186" spans="1:9" x14ac:dyDescent="0.25">
      <c r="H186" s="15" t="str">
        <f t="shared" si="6"/>
        <v xml:space="preserve"> </v>
      </c>
      <c r="I186" t="str">
        <f t="shared" si="5"/>
        <v/>
      </c>
    </row>
    <row r="187" spans="1:9" x14ac:dyDescent="0.25">
      <c r="H187" s="15" t="str">
        <f t="shared" si="6"/>
        <v xml:space="preserve"> </v>
      </c>
      <c r="I187" t="str">
        <f t="shared" si="5"/>
        <v/>
      </c>
    </row>
    <row r="188" spans="1:9" x14ac:dyDescent="0.25">
      <c r="H188" s="15" t="str">
        <f t="shared" si="6"/>
        <v xml:space="preserve"> </v>
      </c>
      <c r="I188" t="str">
        <f t="shared" si="5"/>
        <v/>
      </c>
    </row>
    <row r="189" spans="1:9" x14ac:dyDescent="0.25">
      <c r="H189" s="15" t="str">
        <f t="shared" si="6"/>
        <v xml:space="preserve"> </v>
      </c>
      <c r="I189" t="str">
        <f t="shared" si="5"/>
        <v/>
      </c>
    </row>
    <row r="190" spans="1:9" x14ac:dyDescent="0.25">
      <c r="H190" s="15" t="str">
        <f t="shared" si="6"/>
        <v xml:space="preserve"> </v>
      </c>
      <c r="I190" t="str">
        <f t="shared" si="5"/>
        <v/>
      </c>
    </row>
    <row r="191" spans="1:9" x14ac:dyDescent="0.25">
      <c r="H191" s="15" t="str">
        <f t="shared" si="6"/>
        <v xml:space="preserve"> </v>
      </c>
      <c r="I191" t="str">
        <f t="shared" si="5"/>
        <v/>
      </c>
    </row>
    <row r="192" spans="1:9" x14ac:dyDescent="0.25">
      <c r="H192" s="15" t="str">
        <f t="shared" si="6"/>
        <v xml:space="preserve"> </v>
      </c>
      <c r="I192" t="str">
        <f t="shared" si="5"/>
        <v/>
      </c>
    </row>
    <row r="193" spans="8:9" x14ac:dyDescent="0.25">
      <c r="H193" s="15" t="str">
        <f t="shared" si="6"/>
        <v xml:space="preserve"> </v>
      </c>
      <c r="I193" t="str">
        <f t="shared" si="5"/>
        <v/>
      </c>
    </row>
    <row r="194" spans="8:9" x14ac:dyDescent="0.25">
      <c r="H194" s="15" t="str">
        <f t="shared" si="6"/>
        <v xml:space="preserve"> </v>
      </c>
      <c r="I194" t="str">
        <f t="shared" si="5"/>
        <v/>
      </c>
    </row>
    <row r="195" spans="8:9" x14ac:dyDescent="0.25">
      <c r="H195" s="15" t="str">
        <f t="shared" si="6"/>
        <v xml:space="preserve"> </v>
      </c>
      <c r="I195" t="str">
        <f t="shared" si="5"/>
        <v/>
      </c>
    </row>
    <row r="196" spans="8:9" x14ac:dyDescent="0.25">
      <c r="H196" s="15" t="str">
        <f t="shared" si="6"/>
        <v xml:space="preserve"> </v>
      </c>
      <c r="I196" t="str">
        <f t="shared" ref="I196:I259" si="7">IF(G196="","",G196)</f>
        <v/>
      </c>
    </row>
    <row r="197" spans="8:9" x14ac:dyDescent="0.25">
      <c r="H197" s="15" t="str">
        <f t="shared" si="6"/>
        <v xml:space="preserve"> </v>
      </c>
      <c r="I197" t="str">
        <f t="shared" si="7"/>
        <v/>
      </c>
    </row>
    <row r="198" spans="8:9" x14ac:dyDescent="0.25">
      <c r="H198" s="15" t="str">
        <f t="shared" si="6"/>
        <v xml:space="preserve"> </v>
      </c>
      <c r="I198" t="str">
        <f t="shared" si="7"/>
        <v/>
      </c>
    </row>
    <row r="199" spans="8:9" x14ac:dyDescent="0.25">
      <c r="H199" s="15" t="str">
        <f t="shared" si="6"/>
        <v xml:space="preserve"> </v>
      </c>
      <c r="I199" t="str">
        <f t="shared" si="7"/>
        <v/>
      </c>
    </row>
    <row r="200" spans="8:9" x14ac:dyDescent="0.25">
      <c r="H200" s="15" t="str">
        <f t="shared" si="6"/>
        <v xml:space="preserve"> </v>
      </c>
      <c r="I200" t="str">
        <f t="shared" si="7"/>
        <v/>
      </c>
    </row>
    <row r="201" spans="8:9" x14ac:dyDescent="0.25">
      <c r="H201" s="15" t="str">
        <f t="shared" si="6"/>
        <v xml:space="preserve"> </v>
      </c>
      <c r="I201" t="str">
        <f t="shared" si="7"/>
        <v/>
      </c>
    </row>
    <row r="202" spans="8:9" x14ac:dyDescent="0.25">
      <c r="H202" s="15" t="str">
        <f t="shared" si="6"/>
        <v xml:space="preserve"> </v>
      </c>
      <c r="I202" t="str">
        <f t="shared" si="7"/>
        <v/>
      </c>
    </row>
    <row r="203" spans="8:9" x14ac:dyDescent="0.25">
      <c r="H203" s="15" t="str">
        <f t="shared" si="6"/>
        <v xml:space="preserve"> </v>
      </c>
      <c r="I203" t="str">
        <f t="shared" si="7"/>
        <v/>
      </c>
    </row>
    <row r="204" spans="8:9" x14ac:dyDescent="0.25">
      <c r="H204" s="15" t="str">
        <f t="shared" si="6"/>
        <v xml:space="preserve"> </v>
      </c>
      <c r="I204" t="str">
        <f t="shared" si="7"/>
        <v/>
      </c>
    </row>
    <row r="205" spans="8:9" x14ac:dyDescent="0.25">
      <c r="H205" s="15" t="str">
        <f t="shared" si="6"/>
        <v xml:space="preserve"> </v>
      </c>
      <c r="I205" t="str">
        <f t="shared" si="7"/>
        <v/>
      </c>
    </row>
    <row r="206" spans="8:9" x14ac:dyDescent="0.25">
      <c r="H206" s="15" t="str">
        <f t="shared" si="6"/>
        <v xml:space="preserve"> </v>
      </c>
      <c r="I206" t="str">
        <f t="shared" si="7"/>
        <v/>
      </c>
    </row>
    <row r="207" spans="8:9" x14ac:dyDescent="0.25">
      <c r="H207" s="15" t="str">
        <f t="shared" si="6"/>
        <v xml:space="preserve"> </v>
      </c>
      <c r="I207" t="str">
        <f t="shared" si="7"/>
        <v/>
      </c>
    </row>
    <row r="208" spans="8:9" x14ac:dyDescent="0.25">
      <c r="H208" s="15" t="str">
        <f t="shared" si="6"/>
        <v xml:space="preserve"> </v>
      </c>
      <c r="I208" t="str">
        <f t="shared" si="7"/>
        <v/>
      </c>
    </row>
    <row r="209" spans="8:9" x14ac:dyDescent="0.25">
      <c r="H209" s="15" t="str">
        <f t="shared" si="6"/>
        <v xml:space="preserve"> </v>
      </c>
      <c r="I209" t="str">
        <f t="shared" si="7"/>
        <v/>
      </c>
    </row>
    <row r="210" spans="8:9" x14ac:dyDescent="0.25">
      <c r="H210" s="15" t="str">
        <f t="shared" si="6"/>
        <v xml:space="preserve"> </v>
      </c>
      <c r="I210" t="str">
        <f t="shared" si="7"/>
        <v/>
      </c>
    </row>
    <row r="211" spans="8:9" x14ac:dyDescent="0.25">
      <c r="H211" s="15" t="str">
        <f t="shared" si="6"/>
        <v xml:space="preserve"> </v>
      </c>
      <c r="I211" t="str">
        <f t="shared" si="7"/>
        <v/>
      </c>
    </row>
    <row r="212" spans="8:9" x14ac:dyDescent="0.25">
      <c r="H212" s="15" t="str">
        <f t="shared" si="6"/>
        <v xml:space="preserve"> </v>
      </c>
      <c r="I212" t="str">
        <f t="shared" si="7"/>
        <v/>
      </c>
    </row>
    <row r="213" spans="8:9" x14ac:dyDescent="0.25">
      <c r="H213" s="15" t="str">
        <f t="shared" si="6"/>
        <v xml:space="preserve"> </v>
      </c>
      <c r="I213" t="str">
        <f t="shared" si="7"/>
        <v/>
      </c>
    </row>
    <row r="214" spans="8:9" x14ac:dyDescent="0.25">
      <c r="H214" s="15" t="str">
        <f t="shared" si="6"/>
        <v xml:space="preserve"> </v>
      </c>
      <c r="I214" t="str">
        <f t="shared" si="7"/>
        <v/>
      </c>
    </row>
    <row r="215" spans="8:9" x14ac:dyDescent="0.25">
      <c r="H215" s="15" t="str">
        <f t="shared" si="6"/>
        <v xml:space="preserve"> </v>
      </c>
      <c r="I215" t="str">
        <f t="shared" si="7"/>
        <v/>
      </c>
    </row>
    <row r="216" spans="8:9" x14ac:dyDescent="0.25">
      <c r="H216" s="15" t="str">
        <f t="shared" si="6"/>
        <v xml:space="preserve"> </v>
      </c>
      <c r="I216" t="str">
        <f t="shared" si="7"/>
        <v/>
      </c>
    </row>
    <row r="217" spans="8:9" x14ac:dyDescent="0.25">
      <c r="H217" s="15" t="str">
        <f t="shared" si="6"/>
        <v xml:space="preserve"> </v>
      </c>
      <c r="I217" t="str">
        <f t="shared" si="7"/>
        <v/>
      </c>
    </row>
    <row r="218" spans="8:9" x14ac:dyDescent="0.25">
      <c r="H218" s="15" t="str">
        <f t="shared" si="6"/>
        <v xml:space="preserve"> </v>
      </c>
      <c r="I218" t="str">
        <f t="shared" si="7"/>
        <v/>
      </c>
    </row>
    <row r="219" spans="8:9" x14ac:dyDescent="0.25">
      <c r="H219" s="15" t="str">
        <f t="shared" si="6"/>
        <v xml:space="preserve"> </v>
      </c>
      <c r="I219" t="str">
        <f t="shared" si="7"/>
        <v/>
      </c>
    </row>
    <row r="220" spans="8:9" x14ac:dyDescent="0.25">
      <c r="H220" s="15" t="str">
        <f t="shared" si="6"/>
        <v xml:space="preserve"> </v>
      </c>
      <c r="I220" t="str">
        <f t="shared" si="7"/>
        <v/>
      </c>
    </row>
    <row r="221" spans="8:9" x14ac:dyDescent="0.25">
      <c r="H221" s="15" t="str">
        <f t="shared" si="6"/>
        <v xml:space="preserve"> </v>
      </c>
      <c r="I221" t="str">
        <f t="shared" si="7"/>
        <v/>
      </c>
    </row>
    <row r="222" spans="8:9" x14ac:dyDescent="0.25">
      <c r="H222" s="15" t="str">
        <f t="shared" si="6"/>
        <v xml:space="preserve"> </v>
      </c>
      <c r="I222" t="str">
        <f t="shared" si="7"/>
        <v/>
      </c>
    </row>
    <row r="223" spans="8:9" x14ac:dyDescent="0.25">
      <c r="H223" s="15" t="str">
        <f t="shared" si="6"/>
        <v xml:space="preserve"> </v>
      </c>
      <c r="I223" t="str">
        <f t="shared" si="7"/>
        <v/>
      </c>
    </row>
    <row r="224" spans="8:9" x14ac:dyDescent="0.25">
      <c r="H224" s="15" t="str">
        <f t="shared" si="6"/>
        <v xml:space="preserve"> </v>
      </c>
      <c r="I224" t="str">
        <f t="shared" si="7"/>
        <v/>
      </c>
    </row>
    <row r="225" spans="8:9" x14ac:dyDescent="0.25">
      <c r="H225" s="15" t="str">
        <f t="shared" si="6"/>
        <v xml:space="preserve"> </v>
      </c>
      <c r="I225" t="str">
        <f t="shared" si="7"/>
        <v/>
      </c>
    </row>
    <row r="226" spans="8:9" x14ac:dyDescent="0.25">
      <c r="H226" s="15" t="str">
        <f t="shared" si="6"/>
        <v xml:space="preserve"> </v>
      </c>
      <c r="I226" t="str">
        <f t="shared" si="7"/>
        <v/>
      </c>
    </row>
    <row r="227" spans="8:9" x14ac:dyDescent="0.25">
      <c r="H227" s="15" t="str">
        <f t="shared" si="6"/>
        <v xml:space="preserve"> </v>
      </c>
      <c r="I227" t="str">
        <f t="shared" si="7"/>
        <v/>
      </c>
    </row>
    <row r="228" spans="8:9" x14ac:dyDescent="0.25">
      <c r="H228" s="15" t="str">
        <f t="shared" si="6"/>
        <v xml:space="preserve"> </v>
      </c>
      <c r="I228" t="str">
        <f t="shared" si="7"/>
        <v/>
      </c>
    </row>
    <row r="229" spans="8:9" x14ac:dyDescent="0.25">
      <c r="H229" s="15" t="str">
        <f t="shared" si="6"/>
        <v xml:space="preserve"> </v>
      </c>
      <c r="I229" t="str">
        <f t="shared" si="7"/>
        <v/>
      </c>
    </row>
    <row r="230" spans="8:9" x14ac:dyDescent="0.25">
      <c r="H230" s="15" t="str">
        <f t="shared" si="6"/>
        <v xml:space="preserve"> </v>
      </c>
      <c r="I230" t="str">
        <f t="shared" si="7"/>
        <v/>
      </c>
    </row>
    <row r="231" spans="8:9" x14ac:dyDescent="0.25">
      <c r="H231" s="15" t="str">
        <f t="shared" si="6"/>
        <v xml:space="preserve"> </v>
      </c>
      <c r="I231" t="str">
        <f t="shared" si="7"/>
        <v/>
      </c>
    </row>
    <row r="232" spans="8:9" x14ac:dyDescent="0.25">
      <c r="H232" s="15" t="str">
        <f t="shared" si="6"/>
        <v xml:space="preserve"> </v>
      </c>
      <c r="I232" t="str">
        <f t="shared" si="7"/>
        <v/>
      </c>
    </row>
    <row r="233" spans="8:9" x14ac:dyDescent="0.25">
      <c r="H233" s="15" t="str">
        <f t="shared" si="6"/>
        <v xml:space="preserve"> </v>
      </c>
      <c r="I233" t="str">
        <f t="shared" si="7"/>
        <v/>
      </c>
    </row>
    <row r="234" spans="8:9" x14ac:dyDescent="0.25">
      <c r="H234" s="15" t="str">
        <f t="shared" si="6"/>
        <v xml:space="preserve"> </v>
      </c>
      <c r="I234" t="str">
        <f t="shared" si="7"/>
        <v/>
      </c>
    </row>
    <row r="235" spans="8:9" x14ac:dyDescent="0.25">
      <c r="H235" s="15" t="str">
        <f t="shared" si="6"/>
        <v xml:space="preserve"> </v>
      </c>
      <c r="I235" t="str">
        <f t="shared" si="7"/>
        <v/>
      </c>
    </row>
    <row r="236" spans="8:9" x14ac:dyDescent="0.25">
      <c r="H236" s="15" t="str">
        <f t="shared" si="6"/>
        <v xml:space="preserve"> </v>
      </c>
      <c r="I236" t="str">
        <f t="shared" si="7"/>
        <v/>
      </c>
    </row>
    <row r="237" spans="8:9" x14ac:dyDescent="0.25">
      <c r="H237" s="15" t="str">
        <f t="shared" si="6"/>
        <v xml:space="preserve"> </v>
      </c>
      <c r="I237" t="str">
        <f t="shared" si="7"/>
        <v/>
      </c>
    </row>
    <row r="238" spans="8:9" x14ac:dyDescent="0.25">
      <c r="H238" s="15" t="str">
        <f t="shared" si="6"/>
        <v xml:space="preserve"> </v>
      </c>
      <c r="I238" t="str">
        <f t="shared" si="7"/>
        <v/>
      </c>
    </row>
    <row r="239" spans="8:9" x14ac:dyDescent="0.25">
      <c r="H239" s="15" t="str">
        <f t="shared" si="6"/>
        <v xml:space="preserve"> </v>
      </c>
      <c r="I239" t="str">
        <f t="shared" si="7"/>
        <v/>
      </c>
    </row>
    <row r="240" spans="8:9" x14ac:dyDescent="0.25">
      <c r="H240" s="15" t="str">
        <f t="shared" si="6"/>
        <v xml:space="preserve"> </v>
      </c>
      <c r="I240" t="str">
        <f t="shared" si="7"/>
        <v/>
      </c>
    </row>
    <row r="241" spans="8:9" x14ac:dyDescent="0.25">
      <c r="H241" s="15" t="str">
        <f t="shared" si="6"/>
        <v xml:space="preserve"> </v>
      </c>
      <c r="I241" t="str">
        <f t="shared" si="7"/>
        <v/>
      </c>
    </row>
    <row r="242" spans="8:9" x14ac:dyDescent="0.25">
      <c r="H242" s="15" t="str">
        <f t="shared" ref="H242:H300" si="8">B242&amp;" "&amp;A242</f>
        <v xml:space="preserve"> </v>
      </c>
      <c r="I242" t="str">
        <f t="shared" si="7"/>
        <v/>
      </c>
    </row>
    <row r="243" spans="8:9" x14ac:dyDescent="0.25">
      <c r="H243" s="15" t="str">
        <f t="shared" si="8"/>
        <v xml:space="preserve"> </v>
      </c>
      <c r="I243" t="str">
        <f t="shared" si="7"/>
        <v/>
      </c>
    </row>
    <row r="244" spans="8:9" x14ac:dyDescent="0.25">
      <c r="H244" s="15" t="str">
        <f t="shared" si="8"/>
        <v xml:space="preserve"> </v>
      </c>
      <c r="I244" t="str">
        <f t="shared" si="7"/>
        <v/>
      </c>
    </row>
    <row r="245" spans="8:9" x14ac:dyDescent="0.25">
      <c r="H245" s="15" t="str">
        <f t="shared" si="8"/>
        <v xml:space="preserve"> </v>
      </c>
      <c r="I245" t="str">
        <f t="shared" si="7"/>
        <v/>
      </c>
    </row>
    <row r="246" spans="8:9" x14ac:dyDescent="0.25">
      <c r="H246" s="15" t="str">
        <f t="shared" si="8"/>
        <v xml:space="preserve"> </v>
      </c>
      <c r="I246" t="str">
        <f t="shared" si="7"/>
        <v/>
      </c>
    </row>
    <row r="247" spans="8:9" x14ac:dyDescent="0.25">
      <c r="H247" s="15" t="str">
        <f t="shared" si="8"/>
        <v xml:space="preserve"> </v>
      </c>
      <c r="I247" t="str">
        <f t="shared" si="7"/>
        <v/>
      </c>
    </row>
    <row r="248" spans="8:9" x14ac:dyDescent="0.25">
      <c r="H248" s="15" t="str">
        <f t="shared" si="8"/>
        <v xml:space="preserve"> </v>
      </c>
      <c r="I248" t="str">
        <f t="shared" si="7"/>
        <v/>
      </c>
    </row>
    <row r="249" spans="8:9" x14ac:dyDescent="0.25">
      <c r="H249" s="15" t="str">
        <f t="shared" si="8"/>
        <v xml:space="preserve"> </v>
      </c>
      <c r="I249" t="str">
        <f t="shared" si="7"/>
        <v/>
      </c>
    </row>
    <row r="250" spans="8:9" x14ac:dyDescent="0.25">
      <c r="H250" s="15" t="str">
        <f t="shared" si="8"/>
        <v xml:space="preserve"> </v>
      </c>
      <c r="I250" t="str">
        <f t="shared" si="7"/>
        <v/>
      </c>
    </row>
    <row r="251" spans="8:9" x14ac:dyDescent="0.25">
      <c r="H251" s="15" t="str">
        <f t="shared" si="8"/>
        <v xml:space="preserve"> </v>
      </c>
      <c r="I251" t="str">
        <f t="shared" si="7"/>
        <v/>
      </c>
    </row>
    <row r="252" spans="8:9" x14ac:dyDescent="0.25">
      <c r="H252" s="15" t="str">
        <f t="shared" si="8"/>
        <v xml:space="preserve"> </v>
      </c>
      <c r="I252" t="str">
        <f t="shared" si="7"/>
        <v/>
      </c>
    </row>
    <row r="253" spans="8:9" x14ac:dyDescent="0.25">
      <c r="H253" s="15" t="str">
        <f t="shared" si="8"/>
        <v xml:space="preserve"> </v>
      </c>
      <c r="I253" t="str">
        <f t="shared" si="7"/>
        <v/>
      </c>
    </row>
    <row r="254" spans="8:9" x14ac:dyDescent="0.25">
      <c r="H254" s="15" t="str">
        <f t="shared" si="8"/>
        <v xml:space="preserve"> </v>
      </c>
      <c r="I254" t="str">
        <f t="shared" si="7"/>
        <v/>
      </c>
    </row>
    <row r="255" spans="8:9" x14ac:dyDescent="0.25">
      <c r="H255" s="15" t="str">
        <f t="shared" si="8"/>
        <v xml:space="preserve"> </v>
      </c>
      <c r="I255" t="str">
        <f t="shared" si="7"/>
        <v/>
      </c>
    </row>
    <row r="256" spans="8:9" x14ac:dyDescent="0.25">
      <c r="H256" s="15" t="str">
        <f t="shared" si="8"/>
        <v xml:space="preserve"> </v>
      </c>
      <c r="I256" t="str">
        <f t="shared" si="7"/>
        <v/>
      </c>
    </row>
    <row r="257" spans="8:9" x14ac:dyDescent="0.25">
      <c r="H257" s="15" t="str">
        <f t="shared" si="8"/>
        <v xml:space="preserve"> </v>
      </c>
      <c r="I257" t="str">
        <f t="shared" si="7"/>
        <v/>
      </c>
    </row>
    <row r="258" spans="8:9" x14ac:dyDescent="0.25">
      <c r="H258" s="15" t="str">
        <f t="shared" si="8"/>
        <v xml:space="preserve"> </v>
      </c>
      <c r="I258" t="str">
        <f t="shared" si="7"/>
        <v/>
      </c>
    </row>
    <row r="259" spans="8:9" x14ac:dyDescent="0.25">
      <c r="H259" s="15" t="str">
        <f t="shared" si="8"/>
        <v xml:space="preserve"> </v>
      </c>
      <c r="I259" t="str">
        <f t="shared" si="7"/>
        <v/>
      </c>
    </row>
    <row r="260" spans="8:9" x14ac:dyDescent="0.25">
      <c r="H260" s="15" t="str">
        <f t="shared" si="8"/>
        <v xml:space="preserve"> </v>
      </c>
      <c r="I260" t="str">
        <f t="shared" ref="I260:I300" si="9">IF(G260="","",G260)</f>
        <v/>
      </c>
    </row>
    <row r="261" spans="8:9" x14ac:dyDescent="0.25">
      <c r="H261" s="15" t="str">
        <f t="shared" si="8"/>
        <v xml:space="preserve"> </v>
      </c>
      <c r="I261" t="str">
        <f t="shared" si="9"/>
        <v/>
      </c>
    </row>
    <row r="262" spans="8:9" x14ac:dyDescent="0.25">
      <c r="H262" s="15" t="str">
        <f t="shared" si="8"/>
        <v xml:space="preserve"> </v>
      </c>
      <c r="I262" t="str">
        <f t="shared" si="9"/>
        <v/>
      </c>
    </row>
    <row r="263" spans="8:9" x14ac:dyDescent="0.25">
      <c r="H263" s="15" t="str">
        <f t="shared" si="8"/>
        <v xml:space="preserve"> </v>
      </c>
      <c r="I263" t="str">
        <f t="shared" si="9"/>
        <v/>
      </c>
    </row>
    <row r="264" spans="8:9" x14ac:dyDescent="0.25">
      <c r="H264" s="15" t="str">
        <f t="shared" si="8"/>
        <v xml:space="preserve"> </v>
      </c>
      <c r="I264" t="str">
        <f t="shared" si="9"/>
        <v/>
      </c>
    </row>
    <row r="265" spans="8:9" x14ac:dyDescent="0.25">
      <c r="H265" s="15" t="str">
        <f t="shared" si="8"/>
        <v xml:space="preserve"> </v>
      </c>
      <c r="I265" t="str">
        <f t="shared" si="9"/>
        <v/>
      </c>
    </row>
    <row r="266" spans="8:9" x14ac:dyDescent="0.25">
      <c r="H266" s="15" t="str">
        <f t="shared" si="8"/>
        <v xml:space="preserve"> </v>
      </c>
      <c r="I266" t="str">
        <f t="shared" si="9"/>
        <v/>
      </c>
    </row>
    <row r="267" spans="8:9" x14ac:dyDescent="0.25">
      <c r="H267" s="15" t="str">
        <f t="shared" si="8"/>
        <v xml:space="preserve"> </v>
      </c>
      <c r="I267" t="str">
        <f t="shared" si="9"/>
        <v/>
      </c>
    </row>
    <row r="268" spans="8:9" x14ac:dyDescent="0.25">
      <c r="H268" s="15" t="str">
        <f t="shared" si="8"/>
        <v xml:space="preserve"> </v>
      </c>
      <c r="I268" t="str">
        <f t="shared" si="9"/>
        <v/>
      </c>
    </row>
    <row r="269" spans="8:9" x14ac:dyDescent="0.25">
      <c r="H269" s="15" t="str">
        <f t="shared" si="8"/>
        <v xml:space="preserve"> </v>
      </c>
      <c r="I269" t="str">
        <f t="shared" si="9"/>
        <v/>
      </c>
    </row>
    <row r="270" spans="8:9" x14ac:dyDescent="0.25">
      <c r="H270" s="15" t="str">
        <f t="shared" si="8"/>
        <v xml:space="preserve"> </v>
      </c>
      <c r="I270" t="str">
        <f t="shared" si="9"/>
        <v/>
      </c>
    </row>
    <row r="271" spans="8:9" x14ac:dyDescent="0.25">
      <c r="H271" s="15" t="str">
        <f t="shared" si="8"/>
        <v xml:space="preserve"> </v>
      </c>
      <c r="I271" t="str">
        <f t="shared" si="9"/>
        <v/>
      </c>
    </row>
    <row r="272" spans="8:9" x14ac:dyDescent="0.25">
      <c r="H272" s="15" t="str">
        <f t="shared" si="8"/>
        <v xml:space="preserve"> </v>
      </c>
      <c r="I272" t="str">
        <f t="shared" si="9"/>
        <v/>
      </c>
    </row>
    <row r="273" spans="8:9" x14ac:dyDescent="0.25">
      <c r="H273" s="15" t="str">
        <f t="shared" si="8"/>
        <v xml:space="preserve"> </v>
      </c>
      <c r="I273" t="str">
        <f t="shared" si="9"/>
        <v/>
      </c>
    </row>
    <row r="274" spans="8:9" x14ac:dyDescent="0.25">
      <c r="H274" s="15" t="str">
        <f t="shared" si="8"/>
        <v xml:space="preserve"> </v>
      </c>
      <c r="I274" t="str">
        <f t="shared" si="9"/>
        <v/>
      </c>
    </row>
    <row r="275" spans="8:9" x14ac:dyDescent="0.25">
      <c r="H275" s="15" t="str">
        <f t="shared" si="8"/>
        <v xml:space="preserve"> </v>
      </c>
      <c r="I275" t="str">
        <f t="shared" si="9"/>
        <v/>
      </c>
    </row>
    <row r="276" spans="8:9" x14ac:dyDescent="0.25">
      <c r="H276" s="15" t="str">
        <f t="shared" si="8"/>
        <v xml:space="preserve"> </v>
      </c>
      <c r="I276" t="str">
        <f t="shared" si="9"/>
        <v/>
      </c>
    </row>
    <row r="277" spans="8:9" x14ac:dyDescent="0.25">
      <c r="H277" s="15" t="str">
        <f t="shared" si="8"/>
        <v xml:space="preserve"> </v>
      </c>
      <c r="I277" t="str">
        <f t="shared" si="9"/>
        <v/>
      </c>
    </row>
    <row r="278" spans="8:9" x14ac:dyDescent="0.25">
      <c r="H278" s="15" t="str">
        <f t="shared" si="8"/>
        <v xml:space="preserve"> </v>
      </c>
      <c r="I278" t="str">
        <f t="shared" si="9"/>
        <v/>
      </c>
    </row>
    <row r="279" spans="8:9" x14ac:dyDescent="0.25">
      <c r="H279" s="15" t="str">
        <f t="shared" si="8"/>
        <v xml:space="preserve"> </v>
      </c>
      <c r="I279" t="str">
        <f t="shared" si="9"/>
        <v/>
      </c>
    </row>
    <row r="280" spans="8:9" x14ac:dyDescent="0.25">
      <c r="H280" s="15" t="str">
        <f t="shared" si="8"/>
        <v xml:space="preserve"> </v>
      </c>
      <c r="I280" t="str">
        <f t="shared" si="9"/>
        <v/>
      </c>
    </row>
    <row r="281" spans="8:9" x14ac:dyDescent="0.25">
      <c r="H281" s="15" t="str">
        <f t="shared" si="8"/>
        <v xml:space="preserve"> </v>
      </c>
      <c r="I281" t="str">
        <f t="shared" si="9"/>
        <v/>
      </c>
    </row>
    <row r="282" spans="8:9" x14ac:dyDescent="0.25">
      <c r="H282" s="15" t="str">
        <f t="shared" si="8"/>
        <v xml:space="preserve"> </v>
      </c>
      <c r="I282" t="str">
        <f t="shared" si="9"/>
        <v/>
      </c>
    </row>
    <row r="283" spans="8:9" x14ac:dyDescent="0.25">
      <c r="H283" s="15" t="str">
        <f t="shared" si="8"/>
        <v xml:space="preserve"> </v>
      </c>
      <c r="I283" t="str">
        <f t="shared" si="9"/>
        <v/>
      </c>
    </row>
    <row r="284" spans="8:9" x14ac:dyDescent="0.25">
      <c r="H284" s="15" t="str">
        <f t="shared" si="8"/>
        <v xml:space="preserve"> </v>
      </c>
      <c r="I284" t="str">
        <f t="shared" si="9"/>
        <v/>
      </c>
    </row>
    <row r="285" spans="8:9" x14ac:dyDescent="0.25">
      <c r="H285" s="15" t="str">
        <f t="shared" si="8"/>
        <v xml:space="preserve"> </v>
      </c>
      <c r="I285" t="str">
        <f t="shared" si="9"/>
        <v/>
      </c>
    </row>
    <row r="286" spans="8:9" x14ac:dyDescent="0.25">
      <c r="H286" s="15" t="str">
        <f t="shared" si="8"/>
        <v xml:space="preserve"> </v>
      </c>
      <c r="I286" t="str">
        <f t="shared" si="9"/>
        <v/>
      </c>
    </row>
    <row r="287" spans="8:9" x14ac:dyDescent="0.25">
      <c r="H287" s="15" t="str">
        <f t="shared" si="8"/>
        <v xml:space="preserve"> </v>
      </c>
      <c r="I287" t="str">
        <f t="shared" si="9"/>
        <v/>
      </c>
    </row>
    <row r="288" spans="8:9" x14ac:dyDescent="0.25">
      <c r="H288" s="15" t="str">
        <f t="shared" si="8"/>
        <v xml:space="preserve"> </v>
      </c>
      <c r="I288" t="str">
        <f t="shared" si="9"/>
        <v/>
      </c>
    </row>
    <row r="289" spans="8:9" x14ac:dyDescent="0.25">
      <c r="H289" s="15" t="str">
        <f t="shared" si="8"/>
        <v xml:space="preserve"> </v>
      </c>
      <c r="I289" t="str">
        <f t="shared" si="9"/>
        <v/>
      </c>
    </row>
    <row r="290" spans="8:9" x14ac:dyDescent="0.25">
      <c r="H290" s="15" t="str">
        <f t="shared" si="8"/>
        <v xml:space="preserve"> </v>
      </c>
      <c r="I290" t="str">
        <f t="shared" si="9"/>
        <v/>
      </c>
    </row>
    <row r="291" spans="8:9" x14ac:dyDescent="0.25">
      <c r="H291" s="15" t="str">
        <f t="shared" si="8"/>
        <v xml:space="preserve"> </v>
      </c>
      <c r="I291" t="str">
        <f t="shared" si="9"/>
        <v/>
      </c>
    </row>
    <row r="292" spans="8:9" x14ac:dyDescent="0.25">
      <c r="H292" s="15" t="str">
        <f t="shared" si="8"/>
        <v xml:space="preserve"> </v>
      </c>
      <c r="I292" t="str">
        <f t="shared" si="9"/>
        <v/>
      </c>
    </row>
    <row r="293" spans="8:9" x14ac:dyDescent="0.25">
      <c r="H293" s="15" t="str">
        <f t="shared" si="8"/>
        <v xml:space="preserve"> </v>
      </c>
      <c r="I293" t="str">
        <f t="shared" si="9"/>
        <v/>
      </c>
    </row>
    <row r="294" spans="8:9" x14ac:dyDescent="0.25">
      <c r="H294" s="15" t="str">
        <f t="shared" si="8"/>
        <v xml:space="preserve"> </v>
      </c>
      <c r="I294" t="str">
        <f t="shared" si="9"/>
        <v/>
      </c>
    </row>
    <row r="295" spans="8:9" x14ac:dyDescent="0.25">
      <c r="H295" s="15" t="str">
        <f t="shared" si="8"/>
        <v xml:space="preserve"> </v>
      </c>
      <c r="I295" t="str">
        <f t="shared" si="9"/>
        <v/>
      </c>
    </row>
    <row r="296" spans="8:9" x14ac:dyDescent="0.25">
      <c r="H296" s="15" t="str">
        <f t="shared" si="8"/>
        <v xml:space="preserve"> </v>
      </c>
      <c r="I296" t="str">
        <f t="shared" si="9"/>
        <v/>
      </c>
    </row>
    <row r="297" spans="8:9" x14ac:dyDescent="0.25">
      <c r="H297" s="15" t="str">
        <f t="shared" si="8"/>
        <v xml:space="preserve"> </v>
      </c>
      <c r="I297" t="str">
        <f t="shared" si="9"/>
        <v/>
      </c>
    </row>
    <row r="298" spans="8:9" x14ac:dyDescent="0.25">
      <c r="H298" s="15" t="str">
        <f t="shared" si="8"/>
        <v xml:space="preserve"> </v>
      </c>
      <c r="I298" t="str">
        <f t="shared" si="9"/>
        <v/>
      </c>
    </row>
    <row r="299" spans="8:9" x14ac:dyDescent="0.25">
      <c r="H299" s="15" t="str">
        <f t="shared" si="8"/>
        <v xml:space="preserve"> </v>
      </c>
      <c r="I299" t="str">
        <f t="shared" si="9"/>
        <v/>
      </c>
    </row>
    <row r="300" spans="8:9" x14ac:dyDescent="0.25">
      <c r="H300" s="15" t="str">
        <f t="shared" si="8"/>
        <v xml:space="preserve"> </v>
      </c>
      <c r="I300" t="str">
        <f t="shared" si="9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1665-DCCC-4444-9557-E1E225542EF0}">
  <dimension ref="A1:N9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57" sqref="N57"/>
    </sheetView>
  </sheetViews>
  <sheetFormatPr defaultRowHeight="15" x14ac:dyDescent="0.25"/>
  <cols>
    <col min="1" max="1" width="4.7109375" bestFit="1" customWidth="1"/>
    <col min="2" max="2" width="4.140625" bestFit="1" customWidth="1"/>
    <col min="3" max="3" width="25.140625" bestFit="1" customWidth="1"/>
    <col min="4" max="4" width="8.85546875" bestFit="1" customWidth="1"/>
    <col min="5" max="5" width="8.140625" bestFit="1" customWidth="1"/>
    <col min="6" max="6" width="4.85546875" bestFit="1" customWidth="1"/>
    <col min="7" max="7" width="11.28515625" bestFit="1" customWidth="1"/>
    <col min="8" max="9" width="10.140625" bestFit="1" customWidth="1"/>
    <col min="10" max="10" width="6.5703125" bestFit="1" customWidth="1"/>
    <col min="11" max="11" width="12.140625" bestFit="1" customWidth="1"/>
    <col min="12" max="12" width="18.140625" bestFit="1" customWidth="1"/>
    <col min="13" max="13" width="28" bestFit="1" customWidth="1"/>
    <col min="14" max="14" width="6.5703125" bestFit="1" customWidth="1"/>
  </cols>
  <sheetData>
    <row r="1" spans="1:14" x14ac:dyDescent="0.25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9</v>
      </c>
    </row>
    <row r="2" spans="1:14" x14ac:dyDescent="0.25">
      <c r="A2">
        <v>1</v>
      </c>
      <c r="B2">
        <v>54</v>
      </c>
      <c r="C2" t="s">
        <v>14</v>
      </c>
      <c r="D2" t="s">
        <v>609</v>
      </c>
      <c r="E2" s="1" t="s">
        <v>610</v>
      </c>
      <c r="F2">
        <v>21</v>
      </c>
      <c r="G2" t="s">
        <v>611</v>
      </c>
      <c r="H2">
        <v>0</v>
      </c>
      <c r="I2">
        <v>0</v>
      </c>
      <c r="J2">
        <v>0</v>
      </c>
      <c r="K2">
        <v>54</v>
      </c>
      <c r="L2" t="str">
        <f>IFERROR(VLOOKUP(C2,'Members List'!H:H,1,FALSE),"")</f>
        <v>Conor Leahy</v>
      </c>
      <c r="M2" t="str">
        <f>IFERROR(VLOOKUP(L2,'Members List'!H:I,2,FALSE),"")</f>
        <v>Race - Elite and U23</v>
      </c>
      <c r="N2">
        <v>12</v>
      </c>
    </row>
    <row r="3" spans="1:14" x14ac:dyDescent="0.25">
      <c r="A3">
        <v>2</v>
      </c>
      <c r="B3">
        <v>53</v>
      </c>
      <c r="C3" t="s">
        <v>13</v>
      </c>
      <c r="D3" t="s">
        <v>609</v>
      </c>
      <c r="E3" s="1" t="s">
        <v>612</v>
      </c>
      <c r="F3">
        <v>21</v>
      </c>
      <c r="G3" t="s">
        <v>613</v>
      </c>
      <c r="H3">
        <v>7.7619999999999996</v>
      </c>
      <c r="I3">
        <v>7.7619999999999996</v>
      </c>
      <c r="J3">
        <v>0</v>
      </c>
      <c r="K3">
        <v>53</v>
      </c>
      <c r="L3" t="str">
        <f>IFERROR(VLOOKUP(C3,'Members List'!H:H,1,FALSE),"")</f>
        <v>Tyler Lindorff</v>
      </c>
      <c r="M3" t="str">
        <f>IFERROR(VLOOKUP(L3,'Members List'!H:I,2,FALSE),"")</f>
        <v>Race - Junior (U15/U17/U19)</v>
      </c>
      <c r="N3">
        <v>8</v>
      </c>
    </row>
    <row r="4" spans="1:14" x14ac:dyDescent="0.25">
      <c r="A4">
        <v>3</v>
      </c>
      <c r="B4">
        <v>60</v>
      </c>
      <c r="C4" t="s">
        <v>614</v>
      </c>
      <c r="D4" t="s">
        <v>609</v>
      </c>
      <c r="E4" s="1" t="s">
        <v>615</v>
      </c>
      <c r="F4">
        <v>21</v>
      </c>
      <c r="G4" t="s">
        <v>616</v>
      </c>
      <c r="H4">
        <v>41.947000000000003</v>
      </c>
      <c r="I4">
        <v>34.185000000000002</v>
      </c>
      <c r="J4">
        <v>0</v>
      </c>
      <c r="K4">
        <v>60</v>
      </c>
      <c r="L4" t="str">
        <f>IFERROR(VLOOKUP(C4,'Members List'!H:H,1,FALSE),"")</f>
        <v/>
      </c>
      <c r="M4" t="str">
        <f>IFERROR(VLOOKUP(L4,'Members List'!H:I,2,FALSE),"")</f>
        <v/>
      </c>
    </row>
    <row r="5" spans="1:14" x14ac:dyDescent="0.25">
      <c r="A5">
        <v>4</v>
      </c>
      <c r="B5">
        <v>49</v>
      </c>
      <c r="C5" t="s">
        <v>20</v>
      </c>
      <c r="D5" t="s">
        <v>609</v>
      </c>
      <c r="E5" s="1" t="s">
        <v>617</v>
      </c>
      <c r="F5">
        <v>21</v>
      </c>
      <c r="G5" t="s">
        <v>618</v>
      </c>
      <c r="H5">
        <v>42.116999999999997</v>
      </c>
      <c r="I5">
        <v>0.17</v>
      </c>
      <c r="J5">
        <v>0</v>
      </c>
      <c r="K5">
        <v>49</v>
      </c>
      <c r="L5" t="str">
        <f>IFERROR(VLOOKUP(C5,'Members List'!H:H,1,FALSE),"")</f>
        <v>Theo Yates</v>
      </c>
      <c r="M5" t="str">
        <f>IFERROR(VLOOKUP(L5,'Members List'!H:I,2,FALSE),"")</f>
        <v>Race - Elite and U23</v>
      </c>
      <c r="N5">
        <v>5</v>
      </c>
    </row>
    <row r="6" spans="1:14" x14ac:dyDescent="0.25">
      <c r="A6">
        <v>5</v>
      </c>
      <c r="B6">
        <v>57</v>
      </c>
      <c r="C6" t="s">
        <v>619</v>
      </c>
      <c r="D6" t="s">
        <v>609</v>
      </c>
      <c r="E6" s="1" t="s">
        <v>620</v>
      </c>
      <c r="F6">
        <v>21</v>
      </c>
      <c r="G6" t="s">
        <v>621</v>
      </c>
      <c r="H6">
        <v>42.432000000000002</v>
      </c>
      <c r="I6">
        <v>0.315</v>
      </c>
      <c r="J6">
        <v>0</v>
      </c>
      <c r="K6">
        <v>57</v>
      </c>
      <c r="L6" t="str">
        <f>IFERROR(VLOOKUP(C6,'Members List'!H:H,1,FALSE),"")</f>
        <v>Lawrence Considine</v>
      </c>
      <c r="M6" t="str">
        <f>IFERROR(VLOOKUP(L6,'Members List'!H:I,2,FALSE),"")</f>
        <v>Race - Elite and U23</v>
      </c>
      <c r="N6">
        <v>3</v>
      </c>
    </row>
    <row r="7" spans="1:14" x14ac:dyDescent="0.25">
      <c r="A7">
        <v>6</v>
      </c>
      <c r="B7">
        <v>27</v>
      </c>
      <c r="C7" t="s">
        <v>16</v>
      </c>
      <c r="D7" t="s">
        <v>609</v>
      </c>
      <c r="E7" s="1" t="s">
        <v>622</v>
      </c>
      <c r="F7">
        <v>21</v>
      </c>
      <c r="G7" t="s">
        <v>623</v>
      </c>
      <c r="H7">
        <v>42.515999999999998</v>
      </c>
      <c r="I7">
        <v>8.4000000000000005E-2</v>
      </c>
      <c r="J7">
        <v>0</v>
      </c>
      <c r="K7">
        <v>27</v>
      </c>
      <c r="L7" t="str">
        <f>IFERROR(VLOOKUP(C7,'Members List'!H:H,1,FALSE),"")</f>
        <v/>
      </c>
      <c r="M7" t="str">
        <f>IFERROR(VLOOKUP(L7,'Members List'!H:I,2,FALSE),"")</f>
        <v/>
      </c>
    </row>
    <row r="8" spans="1:14" x14ac:dyDescent="0.25">
      <c r="A8">
        <v>7</v>
      </c>
      <c r="B8">
        <v>56</v>
      </c>
      <c r="C8" t="s">
        <v>624</v>
      </c>
      <c r="D8" t="s">
        <v>609</v>
      </c>
      <c r="E8" s="1" t="s">
        <v>625</v>
      </c>
      <c r="F8">
        <v>21</v>
      </c>
      <c r="G8" t="s">
        <v>626</v>
      </c>
      <c r="H8">
        <v>45.491999999999997</v>
      </c>
      <c r="I8">
        <v>2.976</v>
      </c>
      <c r="J8">
        <v>0</v>
      </c>
      <c r="K8">
        <v>56</v>
      </c>
      <c r="L8" t="str">
        <f>IFERROR(VLOOKUP(C8,'Members List'!H:H,1,FALSE),"")</f>
        <v/>
      </c>
      <c r="M8" t="str">
        <f>IFERROR(VLOOKUP(L8,'Members List'!H:I,2,FALSE),"")</f>
        <v/>
      </c>
    </row>
    <row r="9" spans="1:14" x14ac:dyDescent="0.25">
      <c r="A9">
        <v>8</v>
      </c>
      <c r="B9">
        <v>63</v>
      </c>
      <c r="C9" t="s">
        <v>627</v>
      </c>
      <c r="D9" t="s">
        <v>609</v>
      </c>
      <c r="E9" s="1" t="s">
        <v>628</v>
      </c>
      <c r="F9">
        <v>21</v>
      </c>
      <c r="G9" t="s">
        <v>629</v>
      </c>
      <c r="H9">
        <v>57.951999999999998</v>
      </c>
      <c r="I9">
        <v>12.46</v>
      </c>
      <c r="J9">
        <v>0</v>
      </c>
      <c r="K9" t="s">
        <v>630</v>
      </c>
      <c r="L9" t="str">
        <f>IFERROR(VLOOKUP(C9,'Members List'!H:H,1,FALSE),"")</f>
        <v>Justin Ghosh</v>
      </c>
      <c r="M9" t="str">
        <f>IFERROR(VLOOKUP(L9,'Members List'!H:I,2,FALSE),"")</f>
        <v>Race - Elite and U23</v>
      </c>
      <c r="N9">
        <v>2</v>
      </c>
    </row>
    <row r="10" spans="1:14" x14ac:dyDescent="0.25">
      <c r="A10">
        <v>9</v>
      </c>
      <c r="B10">
        <v>29</v>
      </c>
      <c r="C10" t="s">
        <v>631</v>
      </c>
      <c r="D10" t="s">
        <v>609</v>
      </c>
      <c r="E10" s="1" t="s">
        <v>632</v>
      </c>
      <c r="F10">
        <v>20</v>
      </c>
      <c r="G10" t="s">
        <v>633</v>
      </c>
      <c r="H10" t="s">
        <v>32</v>
      </c>
      <c r="I10" t="s">
        <v>32</v>
      </c>
      <c r="J10">
        <v>0</v>
      </c>
      <c r="K10">
        <v>29</v>
      </c>
      <c r="L10" t="str">
        <f>IFERROR(VLOOKUP(C10,'Members List'!H:H,1,FALSE),"")</f>
        <v/>
      </c>
      <c r="M10" t="str">
        <f>IFERROR(VLOOKUP(L10,'Members List'!H:I,2,FALSE),"")</f>
        <v/>
      </c>
    </row>
    <row r="11" spans="1:14" x14ac:dyDescent="0.25">
      <c r="A11">
        <v>10</v>
      </c>
      <c r="B11">
        <v>47</v>
      </c>
      <c r="C11" t="s">
        <v>634</v>
      </c>
      <c r="D11" t="s">
        <v>609</v>
      </c>
      <c r="E11" s="1" t="s">
        <v>635</v>
      </c>
      <c r="F11">
        <v>20</v>
      </c>
      <c r="G11" t="s">
        <v>636</v>
      </c>
      <c r="I11">
        <v>9.7370000000000001</v>
      </c>
      <c r="J11">
        <v>0</v>
      </c>
      <c r="K11" t="s">
        <v>637</v>
      </c>
      <c r="L11" t="str">
        <f>IFERROR(VLOOKUP(C11,'Members List'!H:H,1,FALSE),"")</f>
        <v>Nathan Beeck</v>
      </c>
      <c r="M11" t="str">
        <f>IFERROR(VLOOKUP(L11,'Members List'!H:I,2,FALSE),"")</f>
        <v>Race - Masters - Regional</v>
      </c>
      <c r="N11">
        <v>2</v>
      </c>
    </row>
    <row r="12" spans="1:14" x14ac:dyDescent="0.25">
      <c r="A12">
        <v>11</v>
      </c>
      <c r="B12">
        <v>15</v>
      </c>
      <c r="C12" t="s">
        <v>638</v>
      </c>
      <c r="D12" t="s">
        <v>609</v>
      </c>
      <c r="E12" s="1" t="s">
        <v>639</v>
      </c>
      <c r="F12">
        <v>20</v>
      </c>
      <c r="G12" t="s">
        <v>640</v>
      </c>
      <c r="I12">
        <v>9.0169999999999995</v>
      </c>
      <c r="J12">
        <v>0</v>
      </c>
      <c r="K12" t="s">
        <v>641</v>
      </c>
      <c r="L12" t="str">
        <f>IFERROR(VLOOKUP(C12,'Members List'!H:H,1,FALSE),"")</f>
        <v>Ryan Willmot</v>
      </c>
      <c r="M12" t="str">
        <f>IFERROR(VLOOKUP(L12,'Members List'!H:I,2,FALSE),"")</f>
        <v/>
      </c>
    </row>
    <row r="13" spans="1:14" x14ac:dyDescent="0.25">
      <c r="A13">
        <v>12</v>
      </c>
      <c r="B13">
        <v>39</v>
      </c>
      <c r="C13" t="s">
        <v>42</v>
      </c>
      <c r="D13" t="s">
        <v>609</v>
      </c>
      <c r="E13" s="1" t="s">
        <v>642</v>
      </c>
      <c r="F13">
        <v>19</v>
      </c>
      <c r="G13" t="s">
        <v>643</v>
      </c>
      <c r="H13" t="s">
        <v>34</v>
      </c>
      <c r="I13" t="s">
        <v>32</v>
      </c>
      <c r="J13">
        <v>0</v>
      </c>
      <c r="K13">
        <v>39</v>
      </c>
      <c r="L13" t="str">
        <f>IFERROR(VLOOKUP(C13,'Members List'!H:H,1,FALSE),"")</f>
        <v>Luke Colum</v>
      </c>
      <c r="M13" t="str">
        <f>IFERROR(VLOOKUP(L13,'Members List'!H:I,2,FALSE),"")</f>
        <v>Race - Elite and U23 - Regional</v>
      </c>
      <c r="N13">
        <v>2</v>
      </c>
    </row>
    <row r="14" spans="1:14" x14ac:dyDescent="0.25">
      <c r="A14" t="s">
        <v>29</v>
      </c>
      <c r="B14">
        <v>48</v>
      </c>
      <c r="C14" t="s">
        <v>644</v>
      </c>
      <c r="D14" t="s">
        <v>609</v>
      </c>
      <c r="E14" s="1" t="s">
        <v>31</v>
      </c>
      <c r="F14">
        <v>11</v>
      </c>
      <c r="G14" t="s">
        <v>645</v>
      </c>
      <c r="J14">
        <v>0</v>
      </c>
      <c r="K14">
        <v>48</v>
      </c>
      <c r="L14" t="str">
        <f>IFERROR(VLOOKUP(C14,'Members List'!H:H,1,FALSE),"")</f>
        <v/>
      </c>
      <c r="M14" t="str">
        <f>IFERROR(VLOOKUP(L14,'Members List'!H:I,2,FALSE),"")</f>
        <v/>
      </c>
    </row>
    <row r="15" spans="1:14" x14ac:dyDescent="0.25">
      <c r="A15" t="s">
        <v>29</v>
      </c>
      <c r="B15">
        <v>61</v>
      </c>
      <c r="C15" t="s">
        <v>646</v>
      </c>
      <c r="D15" t="s">
        <v>609</v>
      </c>
      <c r="E15" s="1" t="s">
        <v>31</v>
      </c>
      <c r="F15">
        <v>7</v>
      </c>
      <c r="G15" t="s">
        <v>647</v>
      </c>
      <c r="J15">
        <v>0</v>
      </c>
      <c r="K15">
        <v>61</v>
      </c>
      <c r="L15" t="str">
        <f>IFERROR(VLOOKUP(C15,'Members List'!H:H,1,FALSE),"")</f>
        <v/>
      </c>
      <c r="M15" t="str">
        <f>IFERROR(VLOOKUP(L15,'Members List'!H:I,2,FALSE),"")</f>
        <v/>
      </c>
    </row>
    <row r="16" spans="1:14" x14ac:dyDescent="0.25">
      <c r="A16">
        <v>1</v>
      </c>
      <c r="B16">
        <v>51</v>
      </c>
      <c r="C16" t="s">
        <v>648</v>
      </c>
      <c r="D16" t="s">
        <v>649</v>
      </c>
      <c r="E16" s="1" t="s">
        <v>650</v>
      </c>
      <c r="F16">
        <v>18</v>
      </c>
      <c r="G16" t="s">
        <v>651</v>
      </c>
      <c r="H16">
        <v>0</v>
      </c>
      <c r="I16">
        <v>0</v>
      </c>
      <c r="J16">
        <v>0</v>
      </c>
      <c r="K16" t="s">
        <v>652</v>
      </c>
      <c r="L16" t="str">
        <f>IFERROR(VLOOKUP(C16,'Members List'!H:H,1,FALSE),"")</f>
        <v/>
      </c>
      <c r="M16" t="str">
        <f>IFERROR(VLOOKUP(L16,'Members List'!H:I,2,FALSE),"")</f>
        <v/>
      </c>
    </row>
    <row r="17" spans="1:14" x14ac:dyDescent="0.25">
      <c r="A17">
        <v>2</v>
      </c>
      <c r="B17">
        <v>50</v>
      </c>
      <c r="C17" t="s">
        <v>653</v>
      </c>
      <c r="D17" t="s">
        <v>649</v>
      </c>
      <c r="E17" s="1" t="s">
        <v>654</v>
      </c>
      <c r="F17">
        <v>18</v>
      </c>
      <c r="G17" t="s">
        <v>655</v>
      </c>
      <c r="H17">
        <v>2.5000000000000001E-2</v>
      </c>
      <c r="I17">
        <v>2.5000000000000001E-2</v>
      </c>
      <c r="J17">
        <v>0</v>
      </c>
      <c r="K17">
        <v>50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>
        <v>3</v>
      </c>
      <c r="B18">
        <v>38</v>
      </c>
      <c r="C18" t="s">
        <v>656</v>
      </c>
      <c r="D18" t="s">
        <v>649</v>
      </c>
      <c r="E18" s="1" t="s">
        <v>657</v>
      </c>
      <c r="F18">
        <v>18</v>
      </c>
      <c r="G18" t="s">
        <v>658</v>
      </c>
      <c r="H18">
        <v>0.13500000000000001</v>
      </c>
      <c r="I18">
        <v>0.11</v>
      </c>
      <c r="J18">
        <v>0</v>
      </c>
      <c r="K18">
        <v>38</v>
      </c>
      <c r="L18" t="str">
        <f>IFERROR(VLOOKUP(C18,'Members List'!H:H,1,FALSE),"")</f>
        <v/>
      </c>
      <c r="M18" t="str">
        <f>IFERROR(VLOOKUP(L18,'Members List'!H:I,2,FALSE),"")</f>
        <v/>
      </c>
    </row>
    <row r="19" spans="1:14" x14ac:dyDescent="0.25">
      <c r="A19">
        <v>4</v>
      </c>
      <c r="B19">
        <v>17</v>
      </c>
      <c r="C19" t="s">
        <v>54</v>
      </c>
      <c r="D19" t="s">
        <v>649</v>
      </c>
      <c r="E19" s="1" t="s">
        <v>659</v>
      </c>
      <c r="F19">
        <v>18</v>
      </c>
      <c r="G19" t="s">
        <v>660</v>
      </c>
      <c r="H19">
        <v>0.15</v>
      </c>
      <c r="I19">
        <v>1.4999999999999999E-2</v>
      </c>
      <c r="J19">
        <v>0</v>
      </c>
      <c r="K19" t="s">
        <v>55</v>
      </c>
      <c r="L19" t="str">
        <f>IFERROR(VLOOKUP(C19,'Members List'!H:H,1,FALSE),"")</f>
        <v>John Bouwknegt</v>
      </c>
      <c r="M19" t="str">
        <f>IFERROR(VLOOKUP(L19,'Members List'!H:I,2,FALSE),"")</f>
        <v>Race - Masters U65</v>
      </c>
      <c r="N19">
        <v>12</v>
      </c>
    </row>
    <row r="20" spans="1:14" x14ac:dyDescent="0.25">
      <c r="A20">
        <v>5</v>
      </c>
      <c r="B20">
        <v>45</v>
      </c>
      <c r="C20" t="s">
        <v>17</v>
      </c>
      <c r="D20" t="s">
        <v>649</v>
      </c>
      <c r="E20" t="s">
        <v>661</v>
      </c>
      <c r="F20">
        <v>18</v>
      </c>
      <c r="G20" t="s">
        <v>662</v>
      </c>
      <c r="H20">
        <v>0.49</v>
      </c>
      <c r="I20">
        <v>0.34</v>
      </c>
      <c r="J20">
        <v>0</v>
      </c>
      <c r="K20" t="s">
        <v>18</v>
      </c>
      <c r="L20" t="str">
        <f>IFERROR(VLOOKUP(C20,'Members List'!H:H,1,FALSE),"")</f>
        <v>Oliver Bleddyn</v>
      </c>
      <c r="M20" t="str">
        <f>IFERROR(VLOOKUP(L20,'Members List'!H:I,2,FALSE),"")</f>
        <v>Race - Junior (U15/U17/U19)</v>
      </c>
      <c r="N20">
        <v>8</v>
      </c>
    </row>
    <row r="21" spans="1:14" x14ac:dyDescent="0.25">
      <c r="A21">
        <v>6</v>
      </c>
      <c r="B21">
        <v>33</v>
      </c>
      <c r="C21" t="s">
        <v>663</v>
      </c>
      <c r="D21" t="s">
        <v>649</v>
      </c>
      <c r="E21" t="s">
        <v>664</v>
      </c>
      <c r="F21">
        <v>18</v>
      </c>
      <c r="G21" t="s">
        <v>665</v>
      </c>
      <c r="H21">
        <v>0.54600000000000004</v>
      </c>
      <c r="I21">
        <v>5.6000000000000001E-2</v>
      </c>
      <c r="J21">
        <v>0</v>
      </c>
      <c r="K21" t="s">
        <v>666</v>
      </c>
      <c r="L21" t="str">
        <f>IFERROR(VLOOKUP(C21,'Members List'!H:H,1,FALSE),"")</f>
        <v/>
      </c>
      <c r="M21" t="str">
        <f>IFERROR(VLOOKUP(L21,'Members List'!H:I,2,FALSE),"")</f>
        <v/>
      </c>
    </row>
    <row r="22" spans="1:14" x14ac:dyDescent="0.25">
      <c r="A22">
        <v>7</v>
      </c>
      <c r="B22">
        <v>42</v>
      </c>
      <c r="C22" t="s">
        <v>56</v>
      </c>
      <c r="D22" t="s">
        <v>649</v>
      </c>
      <c r="E22" t="s">
        <v>667</v>
      </c>
      <c r="F22">
        <v>18</v>
      </c>
      <c r="G22" t="s">
        <v>668</v>
      </c>
      <c r="H22">
        <v>0.65600000000000003</v>
      </c>
      <c r="I22">
        <v>0.11</v>
      </c>
      <c r="J22">
        <v>0</v>
      </c>
      <c r="K22" t="s">
        <v>57</v>
      </c>
      <c r="L22" t="str">
        <f>IFERROR(VLOOKUP(C22,'Members List'!H:H,1,FALSE),"")</f>
        <v>Kelana Saleh</v>
      </c>
      <c r="M22" t="str">
        <f>IFERROR(VLOOKUP(L22,'Members List'!H:I,2,FALSE),"")</f>
        <v>Race - Masters U65</v>
      </c>
      <c r="N22">
        <v>5</v>
      </c>
    </row>
    <row r="23" spans="1:14" x14ac:dyDescent="0.25">
      <c r="A23">
        <v>8</v>
      </c>
      <c r="B23">
        <v>58</v>
      </c>
      <c r="C23" t="s">
        <v>26</v>
      </c>
      <c r="D23" t="s">
        <v>649</v>
      </c>
      <c r="E23" t="s">
        <v>669</v>
      </c>
      <c r="F23">
        <v>18</v>
      </c>
      <c r="G23" t="s">
        <v>670</v>
      </c>
      <c r="H23">
        <v>0.96699999999999997</v>
      </c>
      <c r="I23">
        <v>0.311</v>
      </c>
      <c r="J23">
        <v>0</v>
      </c>
      <c r="K23">
        <v>58</v>
      </c>
      <c r="L23" t="str">
        <f>IFERROR(VLOOKUP(C23,'Members List'!H:H,1,FALSE),"")</f>
        <v>Jay Lindorff</v>
      </c>
      <c r="M23" t="str">
        <f>IFERROR(VLOOKUP(L23,'Members List'!H:I,2,FALSE),"")</f>
        <v>Race - Junior (U15/U17/U19)</v>
      </c>
      <c r="N23">
        <v>3</v>
      </c>
    </row>
    <row r="24" spans="1:14" x14ac:dyDescent="0.25">
      <c r="A24">
        <v>9</v>
      </c>
      <c r="B24">
        <v>7</v>
      </c>
      <c r="C24" t="s">
        <v>27</v>
      </c>
      <c r="D24" t="s">
        <v>649</v>
      </c>
      <c r="E24" t="s">
        <v>671</v>
      </c>
      <c r="F24">
        <v>18</v>
      </c>
      <c r="G24" t="s">
        <v>672</v>
      </c>
      <c r="H24">
        <v>1.232</v>
      </c>
      <c r="I24">
        <v>0.26500000000000001</v>
      </c>
      <c r="J24">
        <v>0</v>
      </c>
      <c r="K24">
        <v>7</v>
      </c>
      <c r="L24" t="str">
        <f>IFERROR(VLOOKUP(C24,'Members List'!H:H,1,FALSE),"")</f>
        <v>Dominic Da Silva</v>
      </c>
      <c r="M24" t="str">
        <f>IFERROR(VLOOKUP(L24,'Members List'!H:I,2,FALSE),"")</f>
        <v>Race - Masters U65</v>
      </c>
      <c r="N24">
        <v>2</v>
      </c>
    </row>
    <row r="25" spans="1:14" x14ac:dyDescent="0.25">
      <c r="A25">
        <v>10</v>
      </c>
      <c r="B25">
        <v>40</v>
      </c>
      <c r="C25" t="s">
        <v>49</v>
      </c>
      <c r="D25" t="s">
        <v>649</v>
      </c>
      <c r="E25" t="s">
        <v>673</v>
      </c>
      <c r="F25">
        <v>18</v>
      </c>
      <c r="G25" s="1" t="s">
        <v>674</v>
      </c>
      <c r="H25">
        <v>1.6160000000000001</v>
      </c>
      <c r="I25">
        <v>0.38400000000000001</v>
      </c>
      <c r="J25">
        <v>0</v>
      </c>
      <c r="K25">
        <v>40</v>
      </c>
      <c r="L25" t="str">
        <f>IFERROR(VLOOKUP(C25,'Members List'!H:H,1,FALSE),"")</f>
        <v>Scott Taylor</v>
      </c>
      <c r="M25" t="str">
        <f>IFERROR(VLOOKUP(L25,'Members List'!H:I,2,FALSE),"")</f>
        <v>Race - Masters U65</v>
      </c>
      <c r="N25">
        <v>2</v>
      </c>
    </row>
    <row r="26" spans="1:14" x14ac:dyDescent="0.25">
      <c r="A26">
        <v>11</v>
      </c>
      <c r="B26">
        <v>64</v>
      </c>
      <c r="C26" t="s">
        <v>675</v>
      </c>
      <c r="D26" t="s">
        <v>649</v>
      </c>
      <c r="E26" t="s">
        <v>676</v>
      </c>
      <c r="F26">
        <v>18</v>
      </c>
      <c r="G26" s="1" t="s">
        <v>677</v>
      </c>
      <c r="H26">
        <v>1.6419999999999999</v>
      </c>
      <c r="I26">
        <v>2.5999999999999999E-2</v>
      </c>
      <c r="J26">
        <v>0</v>
      </c>
      <c r="K26">
        <v>64</v>
      </c>
      <c r="L26" t="str">
        <f>IFERROR(VLOOKUP(C26,'Members List'!H:H,1,FALSE),"")</f>
        <v>Jordan Minchin</v>
      </c>
      <c r="M26" t="str">
        <f>IFERROR(VLOOKUP(L26,'Members List'!H:I,2,FALSE),"")</f>
        <v>Ride - 3 Month Membership</v>
      </c>
      <c r="N26">
        <v>2</v>
      </c>
    </row>
    <row r="27" spans="1:14" x14ac:dyDescent="0.25">
      <c r="A27">
        <v>12</v>
      </c>
      <c r="B27">
        <v>55</v>
      </c>
      <c r="C27" t="s">
        <v>678</v>
      </c>
      <c r="D27" t="s">
        <v>649</v>
      </c>
      <c r="E27" t="s">
        <v>679</v>
      </c>
      <c r="F27">
        <v>18</v>
      </c>
      <c r="G27" s="1" t="s">
        <v>680</v>
      </c>
      <c r="H27">
        <v>1.786</v>
      </c>
      <c r="I27">
        <v>0.14399999999999999</v>
      </c>
      <c r="J27">
        <v>0</v>
      </c>
      <c r="K27" t="s">
        <v>681</v>
      </c>
      <c r="L27" t="str">
        <f>IFERROR(VLOOKUP(C27,'Members List'!H:H,1,FALSE),"")</f>
        <v/>
      </c>
      <c r="M27" t="str">
        <f>IFERROR(VLOOKUP(L27,'Members List'!H:I,2,FALSE),"")</f>
        <v/>
      </c>
    </row>
    <row r="28" spans="1:14" x14ac:dyDescent="0.25">
      <c r="A28">
        <v>13</v>
      </c>
      <c r="B28">
        <v>41</v>
      </c>
      <c r="C28" t="s">
        <v>46</v>
      </c>
      <c r="D28" t="s">
        <v>649</v>
      </c>
      <c r="E28" t="s">
        <v>682</v>
      </c>
      <c r="F28">
        <v>18</v>
      </c>
      <c r="G28" t="s">
        <v>683</v>
      </c>
      <c r="H28">
        <v>7.585</v>
      </c>
      <c r="I28">
        <v>5.7990000000000004</v>
      </c>
      <c r="J28">
        <v>0</v>
      </c>
      <c r="K28" t="s">
        <v>47</v>
      </c>
      <c r="L28" t="str">
        <f>IFERROR(VLOOKUP(C28,'Members List'!H:H,1,FALSE),"")</f>
        <v>Andrew Brown</v>
      </c>
      <c r="M28" t="str">
        <f>IFERROR(VLOOKUP(L28,'Members List'!H:I,2,FALSE),"")</f>
        <v>Race - Masters U65</v>
      </c>
      <c r="N28">
        <v>2</v>
      </c>
    </row>
    <row r="29" spans="1:14" x14ac:dyDescent="0.25">
      <c r="A29">
        <v>14</v>
      </c>
      <c r="B29">
        <v>62</v>
      </c>
      <c r="C29" t="s">
        <v>684</v>
      </c>
      <c r="D29" t="s">
        <v>649</v>
      </c>
      <c r="E29" t="s">
        <v>685</v>
      </c>
      <c r="F29">
        <v>18</v>
      </c>
      <c r="G29" t="s">
        <v>686</v>
      </c>
      <c r="H29">
        <v>8.1679999999999993</v>
      </c>
      <c r="I29">
        <v>0.58299999999999996</v>
      </c>
      <c r="J29">
        <v>0</v>
      </c>
      <c r="K29">
        <v>62</v>
      </c>
      <c r="L29" t="str">
        <f>IFERROR(VLOOKUP(C29,'Members List'!H:H,1,FALSE),"")</f>
        <v/>
      </c>
      <c r="M29" t="str">
        <f>IFERROR(VLOOKUP(L29,'Members List'!H:I,2,FALSE),"")</f>
        <v/>
      </c>
    </row>
    <row r="30" spans="1:14" x14ac:dyDescent="0.25">
      <c r="A30">
        <v>15</v>
      </c>
      <c r="B30">
        <v>43</v>
      </c>
      <c r="C30" t="s">
        <v>687</v>
      </c>
      <c r="D30" t="s">
        <v>649</v>
      </c>
      <c r="E30" t="s">
        <v>688</v>
      </c>
      <c r="F30">
        <v>18</v>
      </c>
      <c r="G30" t="s">
        <v>689</v>
      </c>
      <c r="H30">
        <v>8.4600000000000009</v>
      </c>
      <c r="I30">
        <v>0.29199999999999998</v>
      </c>
      <c r="J30">
        <v>0</v>
      </c>
      <c r="K30">
        <v>43</v>
      </c>
      <c r="L30" t="str">
        <f>IFERROR(VLOOKUP(C30,'Members List'!H:H,1,FALSE),"")</f>
        <v/>
      </c>
      <c r="M30" t="str">
        <f>IFERROR(VLOOKUP(L30,'Members List'!H:I,2,FALSE),"")</f>
        <v/>
      </c>
    </row>
    <row r="31" spans="1:14" x14ac:dyDescent="0.25">
      <c r="A31">
        <v>16</v>
      </c>
      <c r="B31">
        <v>59</v>
      </c>
      <c r="C31" t="s">
        <v>690</v>
      </c>
      <c r="D31" t="s">
        <v>649</v>
      </c>
      <c r="E31" t="s">
        <v>691</v>
      </c>
      <c r="F31">
        <v>18</v>
      </c>
      <c r="G31" t="s">
        <v>692</v>
      </c>
      <c r="H31">
        <v>8.9649999999999999</v>
      </c>
      <c r="I31">
        <v>0.505</v>
      </c>
      <c r="J31">
        <v>0</v>
      </c>
      <c r="K31">
        <v>59</v>
      </c>
      <c r="L31" t="str">
        <f>IFERROR(VLOOKUP(C31,'Members List'!H:H,1,FALSE),"")</f>
        <v/>
      </c>
      <c r="M31" t="str">
        <f>IFERROR(VLOOKUP(L31,'Members List'!H:I,2,FALSE),"")</f>
        <v/>
      </c>
    </row>
    <row r="32" spans="1:14" x14ac:dyDescent="0.25">
      <c r="A32">
        <v>17</v>
      </c>
      <c r="B32">
        <v>46</v>
      </c>
      <c r="C32" t="s">
        <v>693</v>
      </c>
      <c r="D32" t="s">
        <v>649</v>
      </c>
      <c r="E32" t="s">
        <v>694</v>
      </c>
      <c r="F32">
        <v>18</v>
      </c>
      <c r="G32" t="s">
        <v>695</v>
      </c>
      <c r="H32">
        <v>9.9749999999999996</v>
      </c>
      <c r="I32">
        <v>1.01</v>
      </c>
      <c r="J32">
        <v>0</v>
      </c>
      <c r="K32" t="s">
        <v>696</v>
      </c>
      <c r="L32" t="str">
        <f>IFERROR(VLOOKUP(C32,'Members List'!H:H,1,FALSE),"")</f>
        <v/>
      </c>
      <c r="M32" t="str">
        <f>IFERROR(VLOOKUP(L32,'Members List'!H:I,2,FALSE),"")</f>
        <v/>
      </c>
    </row>
    <row r="33" spans="1:14" x14ac:dyDescent="0.25">
      <c r="A33">
        <v>18</v>
      </c>
      <c r="B33">
        <v>34</v>
      </c>
      <c r="C33" t="s">
        <v>697</v>
      </c>
      <c r="D33" t="s">
        <v>649</v>
      </c>
      <c r="E33" t="s">
        <v>698</v>
      </c>
      <c r="F33">
        <v>18</v>
      </c>
      <c r="G33" t="s">
        <v>699</v>
      </c>
      <c r="H33">
        <v>11.692</v>
      </c>
      <c r="I33">
        <v>1.7170000000000001</v>
      </c>
      <c r="J33">
        <v>0</v>
      </c>
      <c r="K33" t="s">
        <v>700</v>
      </c>
      <c r="L33" t="str">
        <f>IFERROR(VLOOKUP(C33,'Members List'!H:H,1,FALSE),"")</f>
        <v/>
      </c>
      <c r="M33" t="str">
        <f>IFERROR(VLOOKUP(L33,'Members List'!H:I,2,FALSE),"")</f>
        <v/>
      </c>
    </row>
    <row r="34" spans="1:14" x14ac:dyDescent="0.25">
      <c r="A34">
        <v>19</v>
      </c>
      <c r="B34">
        <v>44</v>
      </c>
      <c r="C34" t="s">
        <v>701</v>
      </c>
      <c r="D34" t="s">
        <v>649</v>
      </c>
      <c r="E34" t="s">
        <v>702</v>
      </c>
      <c r="F34">
        <v>18</v>
      </c>
      <c r="G34" t="s">
        <v>703</v>
      </c>
      <c r="H34">
        <v>14.603</v>
      </c>
      <c r="I34">
        <v>2.911</v>
      </c>
      <c r="J34">
        <v>0</v>
      </c>
      <c r="K34" t="s">
        <v>704</v>
      </c>
      <c r="L34" t="str">
        <f>IFERROR(VLOOKUP(C34,'Members List'!H:H,1,FALSE),"")</f>
        <v/>
      </c>
      <c r="M34" t="str">
        <f>IFERROR(VLOOKUP(L34,'Members List'!H:I,2,FALSE),"")</f>
        <v/>
      </c>
    </row>
    <row r="35" spans="1:14" x14ac:dyDescent="0.25">
      <c r="A35">
        <v>20</v>
      </c>
      <c r="B35">
        <v>52</v>
      </c>
      <c r="C35" t="s">
        <v>705</v>
      </c>
      <c r="D35" t="s">
        <v>649</v>
      </c>
      <c r="E35" t="s">
        <v>706</v>
      </c>
      <c r="F35">
        <v>18</v>
      </c>
      <c r="G35" t="s">
        <v>707</v>
      </c>
      <c r="H35">
        <v>26.454000000000001</v>
      </c>
      <c r="I35">
        <v>11.851000000000001</v>
      </c>
      <c r="J35">
        <v>0</v>
      </c>
      <c r="K35">
        <v>52</v>
      </c>
      <c r="L35" t="str">
        <f>IFERROR(VLOOKUP(C35,'Members List'!H:H,1,FALSE),"")</f>
        <v>Chaice Kelly-Wilson</v>
      </c>
      <c r="M35" t="str">
        <f>IFERROR(VLOOKUP(L35,'Members List'!H:I,2,FALSE),"")</f>
        <v>Race - Junior (U15/U17/U19)</v>
      </c>
      <c r="N35">
        <v>2</v>
      </c>
    </row>
    <row r="36" spans="1:14" x14ac:dyDescent="0.25">
      <c r="A36" t="s">
        <v>29</v>
      </c>
      <c r="B36">
        <v>36</v>
      </c>
      <c r="C36" t="s">
        <v>708</v>
      </c>
      <c r="D36" t="s">
        <v>649</v>
      </c>
      <c r="E36" t="s">
        <v>31</v>
      </c>
      <c r="F36">
        <v>13</v>
      </c>
      <c r="G36" t="s">
        <v>709</v>
      </c>
      <c r="J36">
        <v>0</v>
      </c>
      <c r="K36" t="s">
        <v>710</v>
      </c>
      <c r="L36" t="str">
        <f>IFERROR(VLOOKUP(C36,'Members List'!H:H,1,FALSE),"")</f>
        <v/>
      </c>
      <c r="M36" t="str">
        <f>IFERROR(VLOOKUP(L36,'Members List'!H:I,2,FALSE),"")</f>
        <v/>
      </c>
    </row>
    <row r="37" spans="1:14" x14ac:dyDescent="0.25">
      <c r="A37" t="s">
        <v>29</v>
      </c>
      <c r="B37">
        <v>37</v>
      </c>
      <c r="C37" t="s">
        <v>711</v>
      </c>
      <c r="D37" t="s">
        <v>649</v>
      </c>
      <c r="E37" t="s">
        <v>31</v>
      </c>
      <c r="G37">
        <v>0</v>
      </c>
      <c r="J37">
        <v>0</v>
      </c>
      <c r="K37">
        <v>37</v>
      </c>
      <c r="L37" t="str">
        <f>IFERROR(VLOOKUP(C37,'Members List'!H:H,1,FALSE),"")</f>
        <v/>
      </c>
      <c r="M37" t="str">
        <f>IFERROR(VLOOKUP(L37,'Members List'!H:I,2,FALSE),"")</f>
        <v/>
      </c>
    </row>
    <row r="38" spans="1:14" x14ac:dyDescent="0.25">
      <c r="A38">
        <v>1</v>
      </c>
      <c r="B38">
        <v>18</v>
      </c>
      <c r="C38" t="s">
        <v>712</v>
      </c>
      <c r="D38" t="s">
        <v>713</v>
      </c>
      <c r="E38" t="s">
        <v>714</v>
      </c>
      <c r="F38">
        <v>15</v>
      </c>
      <c r="G38" t="s">
        <v>715</v>
      </c>
      <c r="H38">
        <v>0</v>
      </c>
      <c r="I38">
        <v>0</v>
      </c>
      <c r="J38">
        <v>0</v>
      </c>
      <c r="K38">
        <v>18</v>
      </c>
      <c r="L38" t="str">
        <f>IFERROR(VLOOKUP(C38,'Members List'!H:H,1,FALSE),"")</f>
        <v>Callum Hunter</v>
      </c>
      <c r="M38" t="str">
        <f>IFERROR(VLOOKUP(L38,'Members List'!H:I,2,FALSE),"")</f>
        <v>Race - Elite and U23 - Regional</v>
      </c>
      <c r="N38">
        <v>12</v>
      </c>
    </row>
    <row r="39" spans="1:14" x14ac:dyDescent="0.25">
      <c r="A39">
        <v>2</v>
      </c>
      <c r="B39">
        <v>10</v>
      </c>
      <c r="C39" t="s">
        <v>716</v>
      </c>
      <c r="D39" t="s">
        <v>713</v>
      </c>
      <c r="E39" t="s">
        <v>717</v>
      </c>
      <c r="F39">
        <v>15</v>
      </c>
      <c r="G39" t="s">
        <v>718</v>
      </c>
      <c r="H39">
        <v>3.7370000000000001</v>
      </c>
      <c r="I39">
        <v>3.7370000000000001</v>
      </c>
      <c r="J39">
        <v>0</v>
      </c>
      <c r="K39">
        <v>10</v>
      </c>
      <c r="L39" t="str">
        <f>IFERROR(VLOOKUP(C39,'Members List'!H:H,1,FALSE),"")</f>
        <v/>
      </c>
      <c r="M39" t="str">
        <f>IFERROR(VLOOKUP(L39,'Members List'!H:I,2,FALSE),"")</f>
        <v/>
      </c>
    </row>
    <row r="40" spans="1:14" x14ac:dyDescent="0.25">
      <c r="A40">
        <v>3</v>
      </c>
      <c r="B40">
        <v>25</v>
      </c>
      <c r="C40" t="s">
        <v>80</v>
      </c>
      <c r="D40" t="s">
        <v>713</v>
      </c>
      <c r="E40" t="s">
        <v>719</v>
      </c>
      <c r="F40">
        <v>15</v>
      </c>
      <c r="G40" t="s">
        <v>720</v>
      </c>
      <c r="H40">
        <v>3.7490000000000001</v>
      </c>
      <c r="I40">
        <v>1.2E-2</v>
      </c>
      <c r="J40">
        <v>0</v>
      </c>
      <c r="K40">
        <v>25</v>
      </c>
      <c r="L40" t="str">
        <f>IFERROR(VLOOKUP(C40,'Members List'!H:H,1,FALSE),"")</f>
        <v>Albert Ullbricht</v>
      </c>
      <c r="M40" t="str">
        <f>IFERROR(VLOOKUP(L40,'Members List'!H:I,2,FALSE),"")</f>
        <v>Race - Elite and U23</v>
      </c>
      <c r="N40">
        <v>8</v>
      </c>
    </row>
    <row r="41" spans="1:14" x14ac:dyDescent="0.25">
      <c r="A41">
        <v>4</v>
      </c>
      <c r="B41">
        <v>4</v>
      </c>
      <c r="C41" t="s">
        <v>721</v>
      </c>
      <c r="D41" t="s">
        <v>713</v>
      </c>
      <c r="E41" t="s">
        <v>722</v>
      </c>
      <c r="F41">
        <v>15</v>
      </c>
      <c r="G41" t="s">
        <v>723</v>
      </c>
      <c r="H41">
        <v>3.9889999999999999</v>
      </c>
      <c r="I41">
        <v>0.24</v>
      </c>
      <c r="J41">
        <v>0</v>
      </c>
      <c r="K41" t="s">
        <v>724</v>
      </c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A42">
        <v>5</v>
      </c>
      <c r="B42">
        <v>1</v>
      </c>
      <c r="C42" t="s">
        <v>725</v>
      </c>
      <c r="D42" t="s">
        <v>713</v>
      </c>
      <c r="E42" t="s">
        <v>726</v>
      </c>
      <c r="F42">
        <v>15</v>
      </c>
      <c r="G42" t="s">
        <v>727</v>
      </c>
      <c r="H42">
        <v>4.1520000000000001</v>
      </c>
      <c r="I42">
        <v>0.16300000000000001</v>
      </c>
      <c r="J42">
        <v>0</v>
      </c>
      <c r="K42">
        <v>1</v>
      </c>
      <c r="L42" t="str">
        <f>IFERROR(VLOOKUP(C42,'Members List'!H:H,1,FALSE),"")</f>
        <v>Ron McArthur</v>
      </c>
      <c r="M42" t="str">
        <f>IFERROR(VLOOKUP(L42,'Members List'!H:I,2,FALSE),"")</f>
        <v>Race - Masters 65+ / Para-Cycling</v>
      </c>
      <c r="N42">
        <v>5</v>
      </c>
    </row>
    <row r="43" spans="1:14" x14ac:dyDescent="0.25">
      <c r="A43">
        <v>6</v>
      </c>
      <c r="B43">
        <v>13</v>
      </c>
      <c r="C43" t="s">
        <v>72</v>
      </c>
      <c r="D43" t="s">
        <v>713</v>
      </c>
      <c r="E43" t="s">
        <v>728</v>
      </c>
      <c r="F43">
        <v>15</v>
      </c>
      <c r="G43" t="s">
        <v>729</v>
      </c>
      <c r="H43">
        <v>4.3659999999999997</v>
      </c>
      <c r="I43">
        <v>0.214</v>
      </c>
      <c r="J43">
        <v>0</v>
      </c>
      <c r="K43">
        <v>13</v>
      </c>
      <c r="L43" t="str">
        <f>IFERROR(VLOOKUP(C43,'Members List'!H:H,1,FALSE),"")</f>
        <v/>
      </c>
      <c r="M43" t="str">
        <f>IFERROR(VLOOKUP(L43,'Members List'!H:I,2,FALSE),"")</f>
        <v/>
      </c>
    </row>
    <row r="44" spans="1:14" x14ac:dyDescent="0.25">
      <c r="A44">
        <v>7</v>
      </c>
      <c r="B44">
        <v>31</v>
      </c>
      <c r="C44" t="s">
        <v>730</v>
      </c>
      <c r="D44" t="s">
        <v>713</v>
      </c>
      <c r="E44" t="s">
        <v>731</v>
      </c>
      <c r="F44">
        <v>15</v>
      </c>
      <c r="G44" s="1" t="s">
        <v>732</v>
      </c>
      <c r="H44">
        <v>4.5359999999999996</v>
      </c>
      <c r="I44">
        <v>0.17</v>
      </c>
      <c r="J44">
        <v>0</v>
      </c>
      <c r="K44" t="s">
        <v>733</v>
      </c>
      <c r="L44" t="str">
        <f>IFERROR(VLOOKUP(C44,'Members List'!H:H,1,FALSE),"")</f>
        <v>John Buonvecchi</v>
      </c>
      <c r="M44" t="str">
        <f>IFERROR(VLOOKUP(L44,'Members List'!H:I,2,FALSE),"")</f>
        <v>Race - Masters U65</v>
      </c>
      <c r="N44">
        <v>3</v>
      </c>
    </row>
    <row r="45" spans="1:14" x14ac:dyDescent="0.25">
      <c r="A45">
        <v>8</v>
      </c>
      <c r="B45">
        <v>30</v>
      </c>
      <c r="C45" t="s">
        <v>734</v>
      </c>
      <c r="D45" t="s">
        <v>713</v>
      </c>
      <c r="E45" t="s">
        <v>735</v>
      </c>
      <c r="F45">
        <v>15</v>
      </c>
      <c r="G45" t="s">
        <v>736</v>
      </c>
      <c r="H45">
        <v>4.6219999999999999</v>
      </c>
      <c r="I45">
        <v>8.5999999999999993E-2</v>
      </c>
      <c r="J45">
        <v>0</v>
      </c>
      <c r="K45">
        <v>30</v>
      </c>
      <c r="L45" t="str">
        <f>IFERROR(VLOOKUP(C45,'Members List'!H:H,1,FALSE),"")</f>
        <v>Karl Wilson</v>
      </c>
      <c r="M45" t="str">
        <f>IFERROR(VLOOKUP(L45,'Members List'!H:I,2,FALSE),"")</f>
        <v>Race - Elite and U23 - Regional</v>
      </c>
      <c r="N45">
        <v>2</v>
      </c>
    </row>
    <row r="46" spans="1:14" x14ac:dyDescent="0.25">
      <c r="A46">
        <v>9</v>
      </c>
      <c r="B46">
        <v>19</v>
      </c>
      <c r="C46" t="s">
        <v>737</v>
      </c>
      <c r="D46" t="s">
        <v>713</v>
      </c>
      <c r="E46" t="s">
        <v>738</v>
      </c>
      <c r="F46">
        <v>15</v>
      </c>
      <c r="G46" t="s">
        <v>739</v>
      </c>
      <c r="H46">
        <v>5.0880000000000001</v>
      </c>
      <c r="I46">
        <v>0.46600000000000003</v>
      </c>
      <c r="J46">
        <v>0</v>
      </c>
      <c r="K46">
        <v>19</v>
      </c>
      <c r="L46" t="str">
        <f>IFERROR(VLOOKUP(C46,'Members List'!H:H,1,FALSE),"")</f>
        <v/>
      </c>
      <c r="M46" t="str">
        <f>IFERROR(VLOOKUP(L46,'Members List'!H:I,2,FALSE),"")</f>
        <v/>
      </c>
    </row>
    <row r="47" spans="1:14" x14ac:dyDescent="0.25">
      <c r="A47">
        <v>10</v>
      </c>
      <c r="B47">
        <v>26</v>
      </c>
      <c r="C47" t="s">
        <v>740</v>
      </c>
      <c r="D47" t="s">
        <v>713</v>
      </c>
      <c r="E47" t="s">
        <v>741</v>
      </c>
      <c r="F47">
        <v>15</v>
      </c>
      <c r="G47" t="s">
        <v>742</v>
      </c>
      <c r="H47">
        <v>5.1040000000000001</v>
      </c>
      <c r="I47">
        <v>1.6E-2</v>
      </c>
      <c r="J47">
        <v>0</v>
      </c>
      <c r="K47" t="s">
        <v>743</v>
      </c>
      <c r="L47" t="str">
        <f>IFERROR(VLOOKUP(C47,'Members List'!H:H,1,FALSE),"")</f>
        <v/>
      </c>
      <c r="M47" t="str">
        <f>IFERROR(VLOOKUP(L47,'Members List'!H:I,2,FALSE),"")</f>
        <v/>
      </c>
    </row>
    <row r="48" spans="1:14" x14ac:dyDescent="0.25">
      <c r="A48">
        <v>11</v>
      </c>
      <c r="B48">
        <v>12</v>
      </c>
      <c r="C48" t="s">
        <v>78</v>
      </c>
      <c r="D48" t="s">
        <v>713</v>
      </c>
      <c r="E48" t="s">
        <v>744</v>
      </c>
      <c r="F48">
        <v>15</v>
      </c>
      <c r="G48" t="s">
        <v>745</v>
      </c>
      <c r="H48">
        <v>5.1630000000000003</v>
      </c>
      <c r="I48">
        <v>5.8999999999999997E-2</v>
      </c>
      <c r="J48">
        <v>0</v>
      </c>
      <c r="K48" t="s">
        <v>79</v>
      </c>
      <c r="L48" t="str">
        <f>IFERROR(VLOOKUP(C48,'Members List'!H:H,1,FALSE),"")</f>
        <v>Nick Cowie</v>
      </c>
      <c r="M48" t="str">
        <f>IFERROR(VLOOKUP(L48,'Members List'!H:I,2,FALSE),"")</f>
        <v>Race - Masters - Regional</v>
      </c>
      <c r="N48">
        <v>2</v>
      </c>
    </row>
    <row r="49" spans="1:14" x14ac:dyDescent="0.25">
      <c r="A49">
        <v>12</v>
      </c>
      <c r="B49">
        <v>32</v>
      </c>
      <c r="C49" t="s">
        <v>746</v>
      </c>
      <c r="D49" t="s">
        <v>713</v>
      </c>
      <c r="E49" t="s">
        <v>747</v>
      </c>
      <c r="F49">
        <v>15</v>
      </c>
      <c r="G49" t="s">
        <v>748</v>
      </c>
      <c r="H49">
        <v>5.694</v>
      </c>
      <c r="I49">
        <v>0.53100000000000003</v>
      </c>
      <c r="J49">
        <v>0</v>
      </c>
      <c r="K49">
        <v>32</v>
      </c>
      <c r="L49" t="str">
        <f>IFERROR(VLOOKUP(C49,'Members List'!H:H,1,FALSE),"")</f>
        <v/>
      </c>
      <c r="M49" t="str">
        <f>IFERROR(VLOOKUP(L49,'Members List'!H:I,2,FALSE),"")</f>
        <v/>
      </c>
    </row>
    <row r="50" spans="1:14" x14ac:dyDescent="0.25">
      <c r="A50">
        <v>13</v>
      </c>
      <c r="B50">
        <v>14</v>
      </c>
      <c r="C50" t="s">
        <v>749</v>
      </c>
      <c r="D50" t="s">
        <v>713</v>
      </c>
      <c r="E50" t="s">
        <v>750</v>
      </c>
      <c r="F50">
        <v>15</v>
      </c>
      <c r="G50" t="s">
        <v>751</v>
      </c>
      <c r="H50">
        <v>9.1809999999999992</v>
      </c>
      <c r="I50">
        <v>3.4870000000000001</v>
      </c>
      <c r="J50">
        <v>0</v>
      </c>
      <c r="K50">
        <v>14</v>
      </c>
      <c r="L50" t="str">
        <f>IFERROR(VLOOKUP(C50,'Members List'!H:H,1,FALSE),"")</f>
        <v/>
      </c>
      <c r="M50" t="str">
        <f>IFERROR(VLOOKUP(L50,'Members List'!H:I,2,FALSE),"")</f>
        <v/>
      </c>
    </row>
    <row r="51" spans="1:14" x14ac:dyDescent="0.25">
      <c r="A51">
        <v>14</v>
      </c>
      <c r="B51">
        <v>2</v>
      </c>
      <c r="C51" t="s">
        <v>73</v>
      </c>
      <c r="D51" t="s">
        <v>713</v>
      </c>
      <c r="E51" t="s">
        <v>752</v>
      </c>
      <c r="F51">
        <v>15</v>
      </c>
      <c r="G51" t="s">
        <v>753</v>
      </c>
      <c r="H51">
        <v>10.718</v>
      </c>
      <c r="I51">
        <v>1.5369999999999999</v>
      </c>
      <c r="J51">
        <v>0</v>
      </c>
      <c r="K51">
        <v>2</v>
      </c>
      <c r="L51" t="str">
        <f>IFERROR(VLOOKUP(C51,'Members List'!H:H,1,FALSE),"")</f>
        <v>Timothy Boardman</v>
      </c>
      <c r="M51" t="str">
        <f>IFERROR(VLOOKUP(L51,'Members List'!H:I,2,FALSE),"")</f>
        <v>Race - Masters - Regional</v>
      </c>
      <c r="N51">
        <v>2</v>
      </c>
    </row>
    <row r="52" spans="1:14" x14ac:dyDescent="0.25">
      <c r="A52">
        <v>15</v>
      </c>
      <c r="B52">
        <v>35</v>
      </c>
      <c r="C52" t="s">
        <v>754</v>
      </c>
      <c r="D52" t="s">
        <v>713</v>
      </c>
      <c r="E52" t="s">
        <v>755</v>
      </c>
      <c r="F52">
        <v>15</v>
      </c>
      <c r="G52" t="s">
        <v>756</v>
      </c>
      <c r="H52">
        <v>17.059999999999999</v>
      </c>
      <c r="I52">
        <v>6.3419999999999996</v>
      </c>
      <c r="J52">
        <v>0</v>
      </c>
      <c r="K52" t="s">
        <v>757</v>
      </c>
      <c r="L52" t="str">
        <f>IFERROR(VLOOKUP(C52,'Members List'!H:H,1,FALSE),"")</f>
        <v>Baden Gray</v>
      </c>
      <c r="M52" t="str">
        <f>IFERROR(VLOOKUP(L52,'Members List'!H:I,2,FALSE),"")</f>
        <v>Race - Junior (U15/U17/U19) - Regional</v>
      </c>
      <c r="N52">
        <v>2</v>
      </c>
    </row>
    <row r="53" spans="1:14" x14ac:dyDescent="0.25">
      <c r="A53">
        <v>16</v>
      </c>
      <c r="B53">
        <v>20</v>
      </c>
      <c r="C53" t="s">
        <v>758</v>
      </c>
      <c r="D53" t="s">
        <v>713</v>
      </c>
      <c r="E53" t="s">
        <v>759</v>
      </c>
      <c r="F53">
        <v>14</v>
      </c>
      <c r="G53" t="s">
        <v>760</v>
      </c>
      <c r="H53" t="s">
        <v>32</v>
      </c>
      <c r="I53" t="s">
        <v>32</v>
      </c>
      <c r="J53">
        <v>0</v>
      </c>
      <c r="K53">
        <v>20</v>
      </c>
      <c r="L53" t="str">
        <f>IFERROR(VLOOKUP(C53,'Members List'!H:H,1,FALSE),"")</f>
        <v/>
      </c>
      <c r="M53" t="str">
        <f>IFERROR(VLOOKUP(L53,'Members List'!H:I,2,FALSE),"")</f>
        <v/>
      </c>
    </row>
    <row r="54" spans="1:14" x14ac:dyDescent="0.25">
      <c r="A54">
        <v>1</v>
      </c>
      <c r="B54">
        <v>23</v>
      </c>
      <c r="C54" t="s">
        <v>63</v>
      </c>
      <c r="D54" t="s">
        <v>761</v>
      </c>
      <c r="E54" t="s">
        <v>762</v>
      </c>
      <c r="F54">
        <v>12</v>
      </c>
      <c r="G54" t="s">
        <v>763</v>
      </c>
      <c r="H54">
        <v>0</v>
      </c>
      <c r="I54">
        <v>0</v>
      </c>
      <c r="J54">
        <v>0</v>
      </c>
      <c r="K54">
        <v>23</v>
      </c>
      <c r="L54" t="str">
        <f>IFERROR(VLOOKUP(C54,'Members List'!H:H,1,FALSE),"")</f>
        <v>Calum Milne</v>
      </c>
      <c r="M54" t="str">
        <f>IFERROR(VLOOKUP(L54,'Members List'!H:I,2,FALSE),"")</f>
        <v>Race - Junior (U15/U17/U19)</v>
      </c>
      <c r="N54">
        <v>10</v>
      </c>
    </row>
    <row r="55" spans="1:14" x14ac:dyDescent="0.25">
      <c r="A55">
        <v>2</v>
      </c>
      <c r="B55">
        <v>24</v>
      </c>
      <c r="C55" t="s">
        <v>68</v>
      </c>
      <c r="D55" t="s">
        <v>761</v>
      </c>
      <c r="E55" t="s">
        <v>764</v>
      </c>
      <c r="F55">
        <v>12</v>
      </c>
      <c r="G55" t="s">
        <v>765</v>
      </c>
      <c r="H55">
        <v>0.73399999999999999</v>
      </c>
      <c r="I55">
        <v>0.73399999999999999</v>
      </c>
      <c r="J55">
        <v>0</v>
      </c>
      <c r="K55">
        <v>24</v>
      </c>
      <c r="L55" t="str">
        <f>IFERROR(VLOOKUP(C55,'Members List'!H:H,1,FALSE),"")</f>
        <v>Michael Baker</v>
      </c>
      <c r="M55" t="str">
        <f>IFERROR(VLOOKUP(L55,'Members List'!H:I,2,FALSE),"")</f>
        <v>Race - Junior (U15/U17/U19)</v>
      </c>
      <c r="N55">
        <v>7</v>
      </c>
    </row>
    <row r="56" spans="1:14" x14ac:dyDescent="0.25">
      <c r="A56">
        <v>3</v>
      </c>
      <c r="B56">
        <v>28</v>
      </c>
      <c r="C56" t="s">
        <v>82</v>
      </c>
      <c r="D56" t="s">
        <v>761</v>
      </c>
      <c r="E56" t="s">
        <v>766</v>
      </c>
      <c r="F56">
        <v>12</v>
      </c>
      <c r="G56" s="1" t="s">
        <v>767</v>
      </c>
      <c r="H56">
        <v>36.667999999999999</v>
      </c>
      <c r="I56">
        <v>35.933999999999997</v>
      </c>
      <c r="J56">
        <v>0</v>
      </c>
      <c r="K56">
        <v>28</v>
      </c>
      <c r="L56" t="str">
        <f>IFERROR(VLOOKUP(C56,'Members List'!H:H,1,FALSE),"")</f>
        <v/>
      </c>
      <c r="M56" t="str">
        <f>IFERROR(VLOOKUP(L56,'Members List'!H:I,2,FALSE),"")</f>
        <v/>
      </c>
    </row>
    <row r="57" spans="1:14" x14ac:dyDescent="0.25">
      <c r="A57">
        <v>4</v>
      </c>
      <c r="B57">
        <v>6</v>
      </c>
      <c r="C57" t="s">
        <v>62</v>
      </c>
      <c r="D57" t="s">
        <v>761</v>
      </c>
      <c r="E57" s="1" t="s">
        <v>768</v>
      </c>
      <c r="F57">
        <v>12</v>
      </c>
      <c r="G57" t="s">
        <v>769</v>
      </c>
      <c r="H57">
        <v>36.698</v>
      </c>
      <c r="I57">
        <v>0.03</v>
      </c>
      <c r="J57">
        <v>0</v>
      </c>
      <c r="K57">
        <v>6</v>
      </c>
      <c r="L57" t="str">
        <f>IFERROR(VLOOKUP(C57,'Members List'!H:H,1,FALSE),"")</f>
        <v>Adam Jones</v>
      </c>
      <c r="M57" t="str">
        <f>IFERROR(VLOOKUP(L57,'Members List'!H:I,2,FALSE),"")</f>
        <v>Race - Masters U65</v>
      </c>
      <c r="N57">
        <v>4</v>
      </c>
    </row>
    <row r="58" spans="1:14" x14ac:dyDescent="0.25">
      <c r="A58">
        <v>5</v>
      </c>
      <c r="B58">
        <v>22</v>
      </c>
      <c r="C58" t="s">
        <v>770</v>
      </c>
      <c r="D58" t="s">
        <v>761</v>
      </c>
      <c r="E58" s="1" t="s">
        <v>771</v>
      </c>
      <c r="F58">
        <v>12</v>
      </c>
      <c r="G58" t="s">
        <v>772</v>
      </c>
      <c r="H58">
        <v>38.008000000000003</v>
      </c>
      <c r="I58">
        <v>1.31</v>
      </c>
      <c r="J58">
        <v>0</v>
      </c>
      <c r="K58">
        <v>22</v>
      </c>
      <c r="L58" t="str">
        <f>IFERROR(VLOOKUP(C58,'Members List'!H:H,1,FALSE),"")</f>
        <v>Patrick Burnside</v>
      </c>
      <c r="M58" t="str">
        <f>IFERROR(VLOOKUP(L58,'Members List'!H:I,2,FALSE),"")</f>
        <v>Race - Junior (U15/U17/U19)</v>
      </c>
      <c r="N58">
        <v>3</v>
      </c>
    </row>
    <row r="59" spans="1:14" x14ac:dyDescent="0.25">
      <c r="A59">
        <v>6</v>
      </c>
      <c r="B59">
        <v>5</v>
      </c>
      <c r="C59" t="s">
        <v>773</v>
      </c>
      <c r="D59" t="s">
        <v>761</v>
      </c>
      <c r="E59" s="1" t="s">
        <v>774</v>
      </c>
      <c r="F59">
        <v>12</v>
      </c>
      <c r="G59" t="s">
        <v>775</v>
      </c>
      <c r="H59">
        <v>51.917000000000002</v>
      </c>
      <c r="I59">
        <v>13.909000000000001</v>
      </c>
      <c r="J59">
        <v>0</v>
      </c>
      <c r="K59">
        <v>5</v>
      </c>
      <c r="L59" t="str">
        <f>IFERROR(VLOOKUP(C59,'Members List'!H:H,1,FALSE),"")</f>
        <v>Stephen Leahy</v>
      </c>
      <c r="M59" t="str">
        <f>IFERROR(VLOOKUP(L59,'Members List'!H:I,2,FALSE),"")</f>
        <v>Race - Masters - Regional</v>
      </c>
      <c r="N59">
        <v>2</v>
      </c>
    </row>
    <row r="60" spans="1:14" x14ac:dyDescent="0.25">
      <c r="A60">
        <v>7</v>
      </c>
      <c r="B60">
        <v>21</v>
      </c>
      <c r="C60" t="s">
        <v>776</v>
      </c>
      <c r="D60" t="s">
        <v>761</v>
      </c>
      <c r="E60" s="1" t="s">
        <v>777</v>
      </c>
      <c r="F60">
        <v>12</v>
      </c>
      <c r="G60" t="s">
        <v>778</v>
      </c>
      <c r="H60">
        <v>59.235999999999997</v>
      </c>
      <c r="I60">
        <v>7.319</v>
      </c>
      <c r="J60">
        <v>0</v>
      </c>
      <c r="K60">
        <v>21</v>
      </c>
      <c r="L60" t="str">
        <f>IFERROR(VLOOKUP(C60,'Members List'!H:H,1,FALSE),"")</f>
        <v/>
      </c>
      <c r="M60" t="str">
        <f>IFERROR(VLOOKUP(L60,'Members List'!H:I,2,FALSE),"")</f>
        <v/>
      </c>
    </row>
    <row r="61" spans="1:14" x14ac:dyDescent="0.25">
      <c r="A61" t="s">
        <v>779</v>
      </c>
      <c r="B61">
        <v>17</v>
      </c>
      <c r="C61" t="s">
        <v>83</v>
      </c>
      <c r="D61" t="s">
        <v>761</v>
      </c>
      <c r="E61" s="1" t="s">
        <v>780</v>
      </c>
      <c r="F61">
        <v>1</v>
      </c>
      <c r="G61" t="s">
        <v>780</v>
      </c>
      <c r="H61" t="s">
        <v>781</v>
      </c>
      <c r="I61" t="s">
        <v>781</v>
      </c>
      <c r="J61">
        <v>0</v>
      </c>
      <c r="K61" t="s">
        <v>84</v>
      </c>
      <c r="L61" t="str">
        <f>IFERROR(VLOOKUP(C61,'Members List'!H:H,1,FALSE),"")</f>
        <v>Clint Hort</v>
      </c>
      <c r="M61" t="str">
        <f>IFERROR(VLOOKUP(L61,'Members List'!H:I,2,FALSE),"")</f>
        <v>Race - Masters - Regional</v>
      </c>
      <c r="N61">
        <v>1</v>
      </c>
    </row>
    <row r="62" spans="1:14" x14ac:dyDescent="0.25">
      <c r="A62">
        <v>1</v>
      </c>
      <c r="B62">
        <v>9</v>
      </c>
      <c r="C62" t="s">
        <v>81</v>
      </c>
      <c r="D62" t="s">
        <v>782</v>
      </c>
      <c r="E62" s="1" t="s">
        <v>783</v>
      </c>
      <c r="F62">
        <v>8</v>
      </c>
      <c r="G62" t="s">
        <v>784</v>
      </c>
      <c r="H62">
        <v>0</v>
      </c>
      <c r="I62">
        <v>0</v>
      </c>
      <c r="J62">
        <v>0</v>
      </c>
      <c r="K62">
        <v>9</v>
      </c>
      <c r="L62" t="str">
        <f>IFERROR(VLOOKUP(C62,'Members List'!H:H,1,FALSE),"")</f>
        <v>Roger De Pontes</v>
      </c>
      <c r="M62" t="str">
        <f>IFERROR(VLOOKUP(L62,'Members List'!H:I,2,FALSE),"")</f>
        <v>Race - Masters - Regional</v>
      </c>
      <c r="N62">
        <v>6</v>
      </c>
    </row>
    <row r="63" spans="1:14" x14ac:dyDescent="0.25">
      <c r="A63">
        <v>2</v>
      </c>
      <c r="B63">
        <v>3</v>
      </c>
      <c r="C63" t="s">
        <v>785</v>
      </c>
      <c r="D63" t="s">
        <v>782</v>
      </c>
      <c r="E63" s="1" t="s">
        <v>786</v>
      </c>
      <c r="F63">
        <v>8</v>
      </c>
      <c r="G63" t="s">
        <v>787</v>
      </c>
      <c r="H63">
        <v>1.149</v>
      </c>
      <c r="I63">
        <v>1.149</v>
      </c>
      <c r="J63">
        <v>0</v>
      </c>
      <c r="K63">
        <v>3</v>
      </c>
      <c r="L63" t="str">
        <f>IFERROR(VLOOKUP(C63,'Members List'!H:H,1,FALSE),"")</f>
        <v>Simon Stolton</v>
      </c>
      <c r="M63" t="str">
        <f>IFERROR(VLOOKUP(L63,'Members List'!H:I,2,FALSE),"")</f>
        <v>Race - Masters U65</v>
      </c>
      <c r="N63">
        <v>5</v>
      </c>
    </row>
    <row r="64" spans="1:14" x14ac:dyDescent="0.25">
      <c r="A64">
        <v>3</v>
      </c>
      <c r="B64">
        <v>11</v>
      </c>
      <c r="C64" t="s">
        <v>91</v>
      </c>
      <c r="D64" t="s">
        <v>782</v>
      </c>
      <c r="E64" s="1" t="s">
        <v>788</v>
      </c>
      <c r="F64">
        <v>8</v>
      </c>
      <c r="G64" t="s">
        <v>789</v>
      </c>
      <c r="H64">
        <v>1.5129999999999999</v>
      </c>
      <c r="I64">
        <v>0.36399999999999999</v>
      </c>
      <c r="J64">
        <v>0</v>
      </c>
      <c r="K64">
        <v>11</v>
      </c>
      <c r="L64" t="str">
        <f>IFERROR(VLOOKUP(C64,'Members List'!H:H,1,FALSE),"")</f>
        <v>John Bywater</v>
      </c>
      <c r="M64" t="str">
        <f>IFERROR(VLOOKUP(L64,'Members List'!H:I,2,FALSE),"")</f>
        <v>Race - Masters U65</v>
      </c>
      <c r="N64">
        <v>3</v>
      </c>
    </row>
    <row r="65" spans="1:14" x14ac:dyDescent="0.25">
      <c r="A65">
        <v>4</v>
      </c>
      <c r="B65">
        <v>8</v>
      </c>
      <c r="C65" t="s">
        <v>790</v>
      </c>
      <c r="D65" t="s">
        <v>782</v>
      </c>
      <c r="E65" s="1" t="s">
        <v>791</v>
      </c>
      <c r="F65">
        <v>8</v>
      </c>
      <c r="G65" t="s">
        <v>792</v>
      </c>
      <c r="H65">
        <v>1.726</v>
      </c>
      <c r="I65">
        <v>0.21299999999999999</v>
      </c>
      <c r="J65">
        <v>0</v>
      </c>
      <c r="K65">
        <v>8</v>
      </c>
      <c r="L65" t="str">
        <f>IFERROR(VLOOKUP(C65,'Members List'!H:H,1,FALSE),"")</f>
        <v/>
      </c>
      <c r="M65" t="str">
        <f>IFERROR(VLOOKUP(L65,'Members List'!H:I,2,FALSE),"")</f>
        <v/>
      </c>
    </row>
    <row r="66" spans="1:14" x14ac:dyDescent="0.25">
      <c r="A66">
        <v>5</v>
      </c>
      <c r="B66">
        <v>16</v>
      </c>
      <c r="C66" t="s">
        <v>793</v>
      </c>
      <c r="D66" t="s">
        <v>782</v>
      </c>
      <c r="E66" s="1" t="s">
        <v>794</v>
      </c>
      <c r="F66">
        <v>8</v>
      </c>
      <c r="G66" t="s">
        <v>795</v>
      </c>
      <c r="H66">
        <v>4.923</v>
      </c>
      <c r="I66">
        <v>3.1970000000000001</v>
      </c>
      <c r="J66">
        <v>0</v>
      </c>
      <c r="K66">
        <v>16</v>
      </c>
      <c r="L66" t="str">
        <f>IFERROR(VLOOKUP(C66,'Members List'!H:H,1,FALSE),"")</f>
        <v>John Mogg</v>
      </c>
      <c r="M66" t="str">
        <f>IFERROR(VLOOKUP(L66,'Members List'!H:I,2,FALSE),"")</f>
        <v>Race - Masters - Regional</v>
      </c>
      <c r="N66">
        <v>2</v>
      </c>
    </row>
    <row r="67" spans="1:14" x14ac:dyDescent="0.25">
      <c r="E67" s="1"/>
    </row>
    <row r="68" spans="1:14" x14ac:dyDescent="0.25">
      <c r="E68" s="1"/>
    </row>
    <row r="69" spans="1:14" x14ac:dyDescent="0.25">
      <c r="E69" s="1"/>
    </row>
    <row r="70" spans="1:14" x14ac:dyDescent="0.25">
      <c r="E70" s="1"/>
    </row>
    <row r="71" spans="1:14" x14ac:dyDescent="0.25">
      <c r="E71" s="1"/>
    </row>
    <row r="72" spans="1:14" x14ac:dyDescent="0.25">
      <c r="E72" s="1"/>
    </row>
    <row r="73" spans="1:14" x14ac:dyDescent="0.25">
      <c r="E73" s="1"/>
    </row>
    <row r="74" spans="1:14" x14ac:dyDescent="0.25">
      <c r="E74" s="1"/>
    </row>
    <row r="75" spans="1:14" x14ac:dyDescent="0.25">
      <c r="E75" s="1"/>
    </row>
    <row r="76" spans="1:14" x14ac:dyDescent="0.25">
      <c r="E76" s="1"/>
    </row>
    <row r="77" spans="1:14" x14ac:dyDescent="0.25">
      <c r="E77" s="1"/>
    </row>
    <row r="78" spans="1:14" x14ac:dyDescent="0.25">
      <c r="G78" s="1"/>
    </row>
    <row r="79" spans="1:14" x14ac:dyDescent="0.25">
      <c r="G79" s="1"/>
    </row>
    <row r="82" spans="5:7" x14ac:dyDescent="0.25">
      <c r="G82" s="1"/>
    </row>
    <row r="84" spans="5:7" x14ac:dyDescent="0.25">
      <c r="E84" s="1"/>
    </row>
    <row r="85" spans="5:7" x14ac:dyDescent="0.25">
      <c r="E85" s="1"/>
    </row>
    <row r="86" spans="5:7" x14ac:dyDescent="0.25">
      <c r="E86" s="1"/>
    </row>
    <row r="87" spans="5:7" x14ac:dyDescent="0.25">
      <c r="E87" s="1"/>
    </row>
    <row r="88" spans="5:7" x14ac:dyDescent="0.25">
      <c r="E88" s="1"/>
    </row>
    <row r="89" spans="5:7" x14ac:dyDescent="0.25">
      <c r="E89" s="1"/>
    </row>
    <row r="90" spans="5:7" x14ac:dyDescent="0.25">
      <c r="E90" s="1"/>
    </row>
    <row r="91" spans="5:7" x14ac:dyDescent="0.25">
      <c r="E91" s="1"/>
    </row>
    <row r="92" spans="5:7" x14ac:dyDescent="0.25">
      <c r="E92" s="1"/>
    </row>
    <row r="93" spans="5:7" x14ac:dyDescent="0.25">
      <c r="E93" s="1"/>
    </row>
    <row r="94" spans="5:7" x14ac:dyDescent="0.25">
      <c r="E94" s="1"/>
    </row>
    <row r="95" spans="5:7" x14ac:dyDescent="0.25">
      <c r="E95" s="1"/>
    </row>
    <row r="96" spans="5:7" x14ac:dyDescent="0.25">
      <c r="G96" s="1"/>
    </row>
    <row r="97" spans="5:5" x14ac:dyDescent="0.25">
      <c r="E97" s="1"/>
    </row>
    <row r="98" spans="5:5" x14ac:dyDescent="0.25">
      <c r="E98" s="1"/>
    </row>
  </sheetData>
  <sheetProtection algorithmName="SHA-512" hashValue="rG1/k61EpMYzKx/SOUJ+/Zs7OLfFIgMBYGlYDETKD1hhSV4qR5P/Yio+QMv82ScaSh6hKdeXX6EcJvvS9xIFMg==" saltValue="3OVf1bEqeBUoJkm6gG/xTQ==" spinCount="100000" sheet="1" objects="1" scenarios="1" selectLockedCells="1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6A66-227F-4A64-B821-481D8BF616CC}">
  <dimension ref="A1:N99"/>
  <sheetViews>
    <sheetView workbookViewId="0">
      <selection activeCell="N63" sqref="N63"/>
    </sheetView>
  </sheetViews>
  <sheetFormatPr defaultRowHeight="15" x14ac:dyDescent="0.25"/>
  <cols>
    <col min="3" max="3" width="24.140625" bestFit="1" customWidth="1"/>
    <col min="12" max="12" width="19" bestFit="1" customWidth="1"/>
    <col min="13" max="13" width="35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tr">
        <f>IFERROR(VLOOKUP(C2,'Members List'!H:H,1,FALSE),"")</f>
        <v>Name</v>
      </c>
      <c r="M2" t="str">
        <f>IFERROR(VLOOKUP(L2,'Members List'!H:I,2,FALSE),"")</f>
        <v>Classification</v>
      </c>
    </row>
    <row r="3" spans="1:14" x14ac:dyDescent="0.25">
      <c r="A3">
        <v>1</v>
      </c>
      <c r="B3">
        <v>31</v>
      </c>
      <c r="C3" t="s">
        <v>796</v>
      </c>
      <c r="D3" t="s">
        <v>649</v>
      </c>
      <c r="E3" s="66" t="s">
        <v>797</v>
      </c>
      <c r="F3">
        <v>22</v>
      </c>
      <c r="G3" s="66" t="s">
        <v>798</v>
      </c>
      <c r="H3">
        <v>0</v>
      </c>
      <c r="I3">
        <v>0</v>
      </c>
      <c r="J3">
        <v>0</v>
      </c>
      <c r="K3">
        <v>31</v>
      </c>
      <c r="L3" t="str">
        <f>IFERROR(VLOOKUP(C3,'Members List'!H:H,1,FALSE),"")</f>
        <v/>
      </c>
      <c r="M3" t="str">
        <f>IFERROR(VLOOKUP(L3,'Members List'!H:I,2,FALSE),"")</f>
        <v/>
      </c>
    </row>
    <row r="4" spans="1:14" x14ac:dyDescent="0.25">
      <c r="A4">
        <v>2</v>
      </c>
      <c r="B4">
        <v>47</v>
      </c>
      <c r="C4" t="s">
        <v>638</v>
      </c>
      <c r="D4" t="s">
        <v>649</v>
      </c>
      <c r="E4" s="66" t="s">
        <v>799</v>
      </c>
      <c r="F4">
        <v>22</v>
      </c>
      <c r="G4" s="66" t="s">
        <v>800</v>
      </c>
      <c r="H4">
        <v>1.8149999999999999</v>
      </c>
      <c r="I4">
        <v>1.8149999999999999</v>
      </c>
      <c r="J4">
        <v>0</v>
      </c>
      <c r="K4" t="s">
        <v>641</v>
      </c>
      <c r="L4" t="str">
        <f>IFERROR(VLOOKUP(C4,'Members List'!H:H,1,FALSE),"")</f>
        <v>Ryan Willmot</v>
      </c>
      <c r="M4" t="str">
        <f>IFERROR(VLOOKUP(L4,'Members List'!H:I,2,FALSE),"")</f>
        <v/>
      </c>
    </row>
    <row r="5" spans="1:14" x14ac:dyDescent="0.25">
      <c r="A5">
        <v>3</v>
      </c>
      <c r="B5">
        <v>57</v>
      </c>
      <c r="C5" t="s">
        <v>801</v>
      </c>
      <c r="D5" t="s">
        <v>649</v>
      </c>
      <c r="E5" s="66" t="s">
        <v>802</v>
      </c>
      <c r="F5">
        <v>21</v>
      </c>
      <c r="G5" s="66" t="s">
        <v>803</v>
      </c>
      <c r="H5" t="s">
        <v>32</v>
      </c>
      <c r="I5" t="s">
        <v>32</v>
      </c>
      <c r="J5">
        <v>0</v>
      </c>
      <c r="K5">
        <v>57</v>
      </c>
      <c r="L5" t="str">
        <f>IFERROR(VLOOKUP(C5,'Members List'!H:H,1,FALSE),"")</f>
        <v/>
      </c>
      <c r="M5" t="str">
        <f>IFERROR(VLOOKUP(L5,'Members List'!H:I,2,FALSE),"")</f>
        <v/>
      </c>
    </row>
    <row r="6" spans="1:14" x14ac:dyDescent="0.25">
      <c r="A6">
        <v>4</v>
      </c>
      <c r="B6">
        <v>58</v>
      </c>
      <c r="C6" t="s">
        <v>804</v>
      </c>
      <c r="D6" t="s">
        <v>649</v>
      </c>
      <c r="E6" s="66" t="s">
        <v>805</v>
      </c>
      <c r="F6">
        <v>21</v>
      </c>
      <c r="G6" s="66" t="s">
        <v>806</v>
      </c>
      <c r="I6">
        <v>0.77500000000000002</v>
      </c>
      <c r="J6">
        <v>0</v>
      </c>
      <c r="K6">
        <v>58</v>
      </c>
      <c r="L6" t="str">
        <f>IFERROR(VLOOKUP(C6,'Members List'!H:H,1,FALSE),"")</f>
        <v/>
      </c>
      <c r="M6" t="str">
        <f>IFERROR(VLOOKUP(L6,'Members List'!H:I,2,FALSE),"")</f>
        <v/>
      </c>
    </row>
    <row r="7" spans="1:14" x14ac:dyDescent="0.25">
      <c r="A7">
        <v>5</v>
      </c>
      <c r="B7">
        <v>18</v>
      </c>
      <c r="C7" t="s">
        <v>27</v>
      </c>
      <c r="D7" t="s">
        <v>649</v>
      </c>
      <c r="E7" s="66" t="s">
        <v>807</v>
      </c>
      <c r="F7">
        <v>21</v>
      </c>
      <c r="G7" s="66" t="s">
        <v>808</v>
      </c>
      <c r="I7">
        <v>1.0820000000000001</v>
      </c>
      <c r="J7">
        <v>0</v>
      </c>
      <c r="K7" t="s">
        <v>28</v>
      </c>
      <c r="L7" t="str">
        <f>IFERROR(VLOOKUP(C7,'Members List'!H:H,1,FALSE),"")</f>
        <v>Dominic Da Silva</v>
      </c>
      <c r="M7" t="str">
        <f>IFERROR(VLOOKUP(L7,'Members List'!H:I,2,FALSE),"")</f>
        <v>Race - Masters U65</v>
      </c>
      <c r="N7">
        <v>12</v>
      </c>
    </row>
    <row r="8" spans="1:14" x14ac:dyDescent="0.25">
      <c r="A8">
        <v>6</v>
      </c>
      <c r="B8">
        <v>52</v>
      </c>
      <c r="C8" t="s">
        <v>26</v>
      </c>
      <c r="D8" t="s">
        <v>649</v>
      </c>
      <c r="E8" s="66" t="s">
        <v>809</v>
      </c>
      <c r="F8">
        <v>21</v>
      </c>
      <c r="G8" s="66" t="s">
        <v>810</v>
      </c>
      <c r="I8">
        <v>2.4E-2</v>
      </c>
      <c r="J8">
        <v>0</v>
      </c>
      <c r="K8">
        <v>52</v>
      </c>
      <c r="L8" t="str">
        <f>IFERROR(VLOOKUP(C8,'Members List'!H:H,1,FALSE),"")</f>
        <v>Jay Lindorff</v>
      </c>
      <c r="M8" t="str">
        <f>IFERROR(VLOOKUP(L8,'Members List'!H:I,2,FALSE),"")</f>
        <v>Race - Junior (U15/U17/U19)</v>
      </c>
      <c r="N8">
        <v>8</v>
      </c>
    </row>
    <row r="9" spans="1:14" x14ac:dyDescent="0.25">
      <c r="A9">
        <v>7</v>
      </c>
      <c r="B9">
        <v>41</v>
      </c>
      <c r="C9" t="s">
        <v>653</v>
      </c>
      <c r="D9" t="s">
        <v>649</v>
      </c>
      <c r="E9" s="66" t="s">
        <v>811</v>
      </c>
      <c r="F9">
        <v>21</v>
      </c>
      <c r="G9" s="66" t="s">
        <v>812</v>
      </c>
      <c r="I9">
        <v>0.38200000000000001</v>
      </c>
      <c r="J9">
        <v>0</v>
      </c>
      <c r="K9">
        <v>41</v>
      </c>
      <c r="L9" t="str">
        <f>IFERROR(VLOOKUP(C9,'Members List'!H:H,1,FALSE),"")</f>
        <v/>
      </c>
      <c r="M9" t="str">
        <f>IFERROR(VLOOKUP(L9,'Members List'!H:I,2,FALSE),"")</f>
        <v/>
      </c>
    </row>
    <row r="10" spans="1:14" x14ac:dyDescent="0.25">
      <c r="A10">
        <v>8</v>
      </c>
      <c r="B10">
        <v>38</v>
      </c>
      <c r="C10" t="s">
        <v>813</v>
      </c>
      <c r="D10" t="s">
        <v>649</v>
      </c>
      <c r="E10" s="66" t="s">
        <v>814</v>
      </c>
      <c r="F10">
        <v>21</v>
      </c>
      <c r="G10" s="66" t="s">
        <v>815</v>
      </c>
      <c r="I10">
        <v>6.9000000000000006E-2</v>
      </c>
      <c r="J10">
        <v>0</v>
      </c>
      <c r="K10" t="s">
        <v>816</v>
      </c>
      <c r="L10" t="str">
        <f>IFERROR(VLOOKUP(C10,'Members List'!H:H,1,FALSE),"")</f>
        <v/>
      </c>
      <c r="M10" t="str">
        <f>IFERROR(VLOOKUP(L10,'Members List'!H:I,2,FALSE),"")</f>
        <v/>
      </c>
    </row>
    <row r="11" spans="1:14" x14ac:dyDescent="0.25">
      <c r="A11">
        <v>9</v>
      </c>
      <c r="B11">
        <v>44</v>
      </c>
      <c r="C11" t="s">
        <v>56</v>
      </c>
      <c r="D11" t="s">
        <v>649</v>
      </c>
      <c r="E11" s="66" t="s">
        <v>817</v>
      </c>
      <c r="F11">
        <v>21</v>
      </c>
      <c r="G11" s="66" t="s">
        <v>818</v>
      </c>
      <c r="I11">
        <v>0.997</v>
      </c>
      <c r="J11">
        <v>0</v>
      </c>
      <c r="K11" t="s">
        <v>57</v>
      </c>
      <c r="L11" t="str">
        <f>IFERROR(VLOOKUP(C11,'Members List'!H:H,1,FALSE),"")</f>
        <v>Kelana Saleh</v>
      </c>
      <c r="M11" t="str">
        <f>IFERROR(VLOOKUP(L11,'Members List'!H:I,2,FALSE),"")</f>
        <v>Race - Masters U65</v>
      </c>
      <c r="N11">
        <v>5</v>
      </c>
    </row>
    <row r="12" spans="1:14" x14ac:dyDescent="0.25">
      <c r="A12">
        <v>10</v>
      </c>
      <c r="B12">
        <v>4</v>
      </c>
      <c r="C12" t="s">
        <v>819</v>
      </c>
      <c r="D12" t="s">
        <v>649</v>
      </c>
      <c r="E12" s="66" t="s">
        <v>820</v>
      </c>
      <c r="F12">
        <v>21</v>
      </c>
      <c r="G12" s="66" t="s">
        <v>821</v>
      </c>
      <c r="I12">
        <v>1.258</v>
      </c>
      <c r="J12">
        <v>0</v>
      </c>
      <c r="K12" t="s">
        <v>822</v>
      </c>
      <c r="L12" t="str">
        <f>IFERROR(VLOOKUP(C12,'Members List'!H:H,1,FALSE),"")</f>
        <v>Peter Mills</v>
      </c>
      <c r="M12" t="str">
        <f>IFERROR(VLOOKUP(L12,'Members List'!H:I,2,FALSE),"")</f>
        <v>Race - Masters U65</v>
      </c>
      <c r="N12">
        <v>3</v>
      </c>
    </row>
    <row r="13" spans="1:14" x14ac:dyDescent="0.25">
      <c r="A13">
        <v>11</v>
      </c>
      <c r="B13">
        <v>45</v>
      </c>
      <c r="C13" t="s">
        <v>648</v>
      </c>
      <c r="D13" t="s">
        <v>649</v>
      </c>
      <c r="E13" s="66" t="s">
        <v>823</v>
      </c>
      <c r="F13">
        <v>21</v>
      </c>
      <c r="G13" s="66" t="s">
        <v>824</v>
      </c>
      <c r="I13">
        <v>0.39500000000000002</v>
      </c>
      <c r="J13">
        <v>0</v>
      </c>
      <c r="K13" t="s">
        <v>652</v>
      </c>
      <c r="L13" t="str">
        <f>IFERROR(VLOOKUP(C13,'Members List'!H:H,1,FALSE),"")</f>
        <v/>
      </c>
      <c r="M13" t="str">
        <f>IFERROR(VLOOKUP(L13,'Members List'!H:I,2,FALSE),"")</f>
        <v/>
      </c>
    </row>
    <row r="14" spans="1:14" x14ac:dyDescent="0.25">
      <c r="A14">
        <v>12</v>
      </c>
      <c r="B14">
        <v>42</v>
      </c>
      <c r="C14" t="s">
        <v>46</v>
      </c>
      <c r="D14" t="s">
        <v>649</v>
      </c>
      <c r="E14" s="66" t="s">
        <v>825</v>
      </c>
      <c r="F14">
        <v>21</v>
      </c>
      <c r="G14" s="66" t="s">
        <v>826</v>
      </c>
      <c r="I14">
        <v>0.378</v>
      </c>
      <c r="J14">
        <v>0</v>
      </c>
      <c r="K14" t="s">
        <v>47</v>
      </c>
      <c r="L14" t="str">
        <f>IFERROR(VLOOKUP(C14,'Members List'!H:H,1,FALSE),"")</f>
        <v>Andrew Brown</v>
      </c>
      <c r="M14" t="str">
        <f>IFERROR(VLOOKUP(L14,'Members List'!H:I,2,FALSE),"")</f>
        <v>Race - Masters U65</v>
      </c>
      <c r="N14">
        <v>2</v>
      </c>
    </row>
    <row r="15" spans="1:14" x14ac:dyDescent="0.25">
      <c r="A15">
        <v>13</v>
      </c>
      <c r="B15">
        <v>36</v>
      </c>
      <c r="C15" t="s">
        <v>54</v>
      </c>
      <c r="D15" t="s">
        <v>649</v>
      </c>
      <c r="E15" s="66" t="s">
        <v>827</v>
      </c>
      <c r="F15">
        <v>21</v>
      </c>
      <c r="G15" s="66" t="s">
        <v>828</v>
      </c>
      <c r="I15">
        <v>5.8999999999999997E-2</v>
      </c>
      <c r="J15">
        <v>0</v>
      </c>
      <c r="K15" t="s">
        <v>55</v>
      </c>
      <c r="L15" t="str">
        <f>IFERROR(VLOOKUP(C15,'Members List'!H:H,1,FALSE),"")</f>
        <v>John Bouwknegt</v>
      </c>
      <c r="M15" t="str">
        <f>IFERROR(VLOOKUP(L15,'Members List'!H:I,2,FALSE),"")</f>
        <v>Race - Masters U65</v>
      </c>
      <c r="N15">
        <v>2</v>
      </c>
    </row>
    <row r="16" spans="1:14" x14ac:dyDescent="0.25">
      <c r="A16">
        <v>14</v>
      </c>
      <c r="B16">
        <v>17</v>
      </c>
      <c r="C16" t="s">
        <v>656</v>
      </c>
      <c r="D16" t="s">
        <v>649</v>
      </c>
      <c r="E16" s="66" t="s">
        <v>829</v>
      </c>
      <c r="F16">
        <v>21</v>
      </c>
      <c r="G16" s="66" t="s">
        <v>830</v>
      </c>
      <c r="I16">
        <v>0.19700000000000001</v>
      </c>
      <c r="J16">
        <v>0</v>
      </c>
      <c r="K16">
        <v>17</v>
      </c>
      <c r="L16" t="str">
        <f>IFERROR(VLOOKUP(C16,'Members List'!H:H,1,FALSE),"")</f>
        <v/>
      </c>
      <c r="M16" t="str">
        <f>IFERROR(VLOOKUP(L16,'Members List'!H:I,2,FALSE),"")</f>
        <v/>
      </c>
    </row>
    <row r="17" spans="1:14" x14ac:dyDescent="0.25">
      <c r="A17">
        <v>15</v>
      </c>
      <c r="B17">
        <v>34</v>
      </c>
      <c r="C17" t="s">
        <v>697</v>
      </c>
      <c r="D17" t="s">
        <v>649</v>
      </c>
      <c r="E17" s="66" t="s">
        <v>831</v>
      </c>
      <c r="F17">
        <v>21</v>
      </c>
      <c r="G17" s="66" t="s">
        <v>832</v>
      </c>
      <c r="I17">
        <v>0.26900000000000002</v>
      </c>
      <c r="J17">
        <v>0</v>
      </c>
      <c r="K17" t="s">
        <v>700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>
        <v>16</v>
      </c>
      <c r="B18">
        <v>49</v>
      </c>
      <c r="C18" t="s">
        <v>705</v>
      </c>
      <c r="D18" t="s">
        <v>649</v>
      </c>
      <c r="E18" s="66" t="s">
        <v>833</v>
      </c>
      <c r="F18">
        <v>21</v>
      </c>
      <c r="G18" s="66" t="s">
        <v>834</v>
      </c>
      <c r="I18">
        <v>0.45100000000000001</v>
      </c>
      <c r="J18">
        <v>0</v>
      </c>
      <c r="K18">
        <v>49</v>
      </c>
      <c r="L18" t="str">
        <f>IFERROR(VLOOKUP(C18,'Members List'!H:H,1,FALSE),"")</f>
        <v>Chaice Kelly-Wilson</v>
      </c>
      <c r="M18" t="str">
        <f>IFERROR(VLOOKUP(L18,'Members List'!H:I,2,FALSE),"")</f>
        <v>Race - Junior (U15/U17/U19)</v>
      </c>
      <c r="N18">
        <v>2</v>
      </c>
    </row>
    <row r="19" spans="1:14" x14ac:dyDescent="0.25">
      <c r="A19">
        <v>17</v>
      </c>
      <c r="B19">
        <v>32</v>
      </c>
      <c r="C19" t="s">
        <v>663</v>
      </c>
      <c r="D19" t="s">
        <v>649</v>
      </c>
      <c r="E19" s="66" t="s">
        <v>835</v>
      </c>
      <c r="F19">
        <v>21</v>
      </c>
      <c r="G19" s="66" t="s">
        <v>836</v>
      </c>
      <c r="I19">
        <v>0.27600000000000002</v>
      </c>
      <c r="J19">
        <v>0</v>
      </c>
      <c r="K19" t="s">
        <v>666</v>
      </c>
      <c r="L19" t="str">
        <f>IFERROR(VLOOKUP(C19,'Members List'!H:H,1,FALSE),"")</f>
        <v/>
      </c>
      <c r="M19" t="str">
        <f>IFERROR(VLOOKUP(L19,'Members List'!H:I,2,FALSE),"")</f>
        <v/>
      </c>
    </row>
    <row r="20" spans="1:14" x14ac:dyDescent="0.25">
      <c r="A20">
        <v>18</v>
      </c>
      <c r="B20">
        <v>53</v>
      </c>
      <c r="C20" t="s">
        <v>675</v>
      </c>
      <c r="D20" t="s">
        <v>649</v>
      </c>
      <c r="E20" s="66" t="s">
        <v>837</v>
      </c>
      <c r="F20">
        <v>21</v>
      </c>
      <c r="G20" s="66" t="s">
        <v>838</v>
      </c>
      <c r="I20">
        <v>0.33800000000000002</v>
      </c>
      <c r="J20">
        <v>0</v>
      </c>
      <c r="K20">
        <v>53</v>
      </c>
      <c r="L20" t="str">
        <f>IFERROR(VLOOKUP(C20,'Members List'!H:H,1,FALSE),"")</f>
        <v>Jordan Minchin</v>
      </c>
      <c r="M20" t="str">
        <f>IFERROR(VLOOKUP(L20,'Members List'!H:I,2,FALSE),"")</f>
        <v>Ride - 3 Month Membership</v>
      </c>
      <c r="N20">
        <v>2</v>
      </c>
    </row>
    <row r="21" spans="1:14" x14ac:dyDescent="0.25">
      <c r="A21">
        <v>19</v>
      </c>
      <c r="B21">
        <v>39</v>
      </c>
      <c r="C21" t="s">
        <v>839</v>
      </c>
      <c r="D21" t="s">
        <v>649</v>
      </c>
      <c r="E21" s="66" t="s">
        <v>840</v>
      </c>
      <c r="F21">
        <v>21</v>
      </c>
      <c r="G21" s="66" t="s">
        <v>841</v>
      </c>
      <c r="I21">
        <v>0.315</v>
      </c>
      <c r="J21">
        <v>0</v>
      </c>
      <c r="K21" t="s">
        <v>60</v>
      </c>
      <c r="L21" t="str">
        <f>IFERROR(VLOOKUP(C21,'Members List'!H:H,1,FALSE),"")</f>
        <v>Jason Hapeta</v>
      </c>
      <c r="M21" t="str">
        <f>IFERROR(VLOOKUP(L21,'Members List'!H:I,2,FALSE),"")</f>
        <v/>
      </c>
      <c r="N21">
        <v>2</v>
      </c>
    </row>
    <row r="22" spans="1:14" x14ac:dyDescent="0.25">
      <c r="A22">
        <v>20</v>
      </c>
      <c r="B22">
        <v>33</v>
      </c>
      <c r="C22" t="s">
        <v>711</v>
      </c>
      <c r="D22" t="s">
        <v>649</v>
      </c>
      <c r="E22" s="66" t="s">
        <v>842</v>
      </c>
      <c r="F22">
        <v>21</v>
      </c>
      <c r="G22" s="66" t="s">
        <v>843</v>
      </c>
      <c r="I22">
        <v>4.2549999999999999</v>
      </c>
      <c r="J22">
        <v>0</v>
      </c>
      <c r="K22">
        <v>33</v>
      </c>
      <c r="L22" t="str">
        <f>IFERROR(VLOOKUP(C22,'Members List'!H:H,1,FALSE),"")</f>
        <v/>
      </c>
      <c r="M22" t="str">
        <f>IFERROR(VLOOKUP(L22,'Members List'!H:I,2,FALSE),"")</f>
        <v/>
      </c>
    </row>
    <row r="23" spans="1:14" x14ac:dyDescent="0.25">
      <c r="A23">
        <v>21</v>
      </c>
      <c r="B23">
        <v>55</v>
      </c>
      <c r="C23" t="s">
        <v>844</v>
      </c>
      <c r="D23" t="s">
        <v>649</v>
      </c>
      <c r="E23" s="66" t="s">
        <v>845</v>
      </c>
      <c r="F23">
        <v>21</v>
      </c>
      <c r="G23" s="66" t="s">
        <v>846</v>
      </c>
      <c r="I23">
        <v>0.77200000000000002</v>
      </c>
      <c r="J23">
        <v>0</v>
      </c>
      <c r="K23">
        <v>55</v>
      </c>
      <c r="L23" t="str">
        <f>IFERROR(VLOOKUP(C23,'Members List'!H:H,1,FALSE),"")</f>
        <v/>
      </c>
      <c r="M23" t="str">
        <f>IFERROR(VLOOKUP(L23,'Members List'!H:I,2,FALSE),"")</f>
        <v/>
      </c>
    </row>
    <row r="24" spans="1:14" x14ac:dyDescent="0.25">
      <c r="A24">
        <v>22</v>
      </c>
      <c r="B24">
        <v>46</v>
      </c>
      <c r="C24" t="s">
        <v>49</v>
      </c>
      <c r="D24" t="s">
        <v>649</v>
      </c>
      <c r="E24" s="66" t="s">
        <v>847</v>
      </c>
      <c r="F24">
        <v>21</v>
      </c>
      <c r="G24" s="66" t="s">
        <v>848</v>
      </c>
      <c r="I24">
        <v>9.7059999999999995</v>
      </c>
      <c r="J24">
        <v>0</v>
      </c>
      <c r="K24">
        <v>46</v>
      </c>
      <c r="L24" t="str">
        <f>IFERROR(VLOOKUP(C24,'Members List'!H:H,1,FALSE),"")</f>
        <v>Scott Taylor</v>
      </c>
      <c r="M24" t="str">
        <f>IFERROR(VLOOKUP(L24,'Members List'!H:I,2,FALSE),"")</f>
        <v>Race - Masters U65</v>
      </c>
      <c r="N24">
        <v>2</v>
      </c>
    </row>
    <row r="25" spans="1:14" x14ac:dyDescent="0.25">
      <c r="A25">
        <v>23</v>
      </c>
      <c r="B25">
        <v>43</v>
      </c>
      <c r="C25" t="s">
        <v>849</v>
      </c>
      <c r="D25" t="s">
        <v>649</v>
      </c>
      <c r="E25" s="66" t="s">
        <v>850</v>
      </c>
      <c r="F25">
        <v>20</v>
      </c>
      <c r="G25" s="66" t="s">
        <v>851</v>
      </c>
      <c r="H25" t="s">
        <v>34</v>
      </c>
      <c r="I25" t="s">
        <v>32</v>
      </c>
      <c r="J25">
        <v>0</v>
      </c>
      <c r="K25">
        <v>43</v>
      </c>
      <c r="L25" t="str">
        <f>IFERROR(VLOOKUP(C25,'Members List'!H:H,1,FALSE),"")</f>
        <v>Dylan White</v>
      </c>
      <c r="M25" t="str">
        <f>IFERROR(VLOOKUP(L25,'Members List'!H:I,2,FALSE),"")</f>
        <v>Race - Masters - Regional</v>
      </c>
      <c r="N25">
        <v>2</v>
      </c>
    </row>
    <row r="26" spans="1:14" x14ac:dyDescent="0.25">
      <c r="A26" t="s">
        <v>29</v>
      </c>
      <c r="B26">
        <v>40</v>
      </c>
      <c r="C26" t="s">
        <v>852</v>
      </c>
      <c r="D26" t="s">
        <v>649</v>
      </c>
      <c r="E26" t="s">
        <v>31</v>
      </c>
      <c r="F26">
        <v>8</v>
      </c>
      <c r="G26" s="66" t="s">
        <v>853</v>
      </c>
      <c r="J26">
        <v>0</v>
      </c>
      <c r="K26">
        <v>40</v>
      </c>
      <c r="L26" t="str">
        <f>IFERROR(VLOOKUP(C26,'Members List'!H:H,1,FALSE),"")</f>
        <v>Laura Hodges</v>
      </c>
      <c r="M26" t="str">
        <f>IFERROR(VLOOKUP(L26,'Members List'!H:I,2,FALSE),"")</f>
        <v>Race - Junior (U15/U17/U19)</v>
      </c>
      <c r="N26">
        <v>1</v>
      </c>
    </row>
    <row r="27" spans="1:14" x14ac:dyDescent="0.25">
      <c r="A27">
        <v>1</v>
      </c>
      <c r="B27">
        <v>50</v>
      </c>
      <c r="C27" t="s">
        <v>854</v>
      </c>
      <c r="D27" t="s">
        <v>609</v>
      </c>
      <c r="E27" s="66" t="s">
        <v>855</v>
      </c>
      <c r="F27">
        <v>21</v>
      </c>
      <c r="G27" s="66" t="s">
        <v>856</v>
      </c>
      <c r="H27">
        <v>0</v>
      </c>
      <c r="I27">
        <v>0</v>
      </c>
      <c r="J27">
        <v>0</v>
      </c>
      <c r="K27" t="s">
        <v>857</v>
      </c>
      <c r="L27" t="str">
        <f>IFERROR(VLOOKUP(C27,'Members List'!H:H,1,FALSE),"")</f>
        <v/>
      </c>
      <c r="M27" t="str">
        <f>IFERROR(VLOOKUP(L27,'Members List'!H:I,2,FALSE),"")</f>
        <v/>
      </c>
    </row>
    <row r="28" spans="1:14" x14ac:dyDescent="0.25">
      <c r="A28">
        <v>2</v>
      </c>
      <c r="B28">
        <v>56</v>
      </c>
      <c r="C28" t="s">
        <v>35</v>
      </c>
      <c r="D28" t="s">
        <v>609</v>
      </c>
      <c r="E28" s="66" t="s">
        <v>858</v>
      </c>
      <c r="F28">
        <v>21</v>
      </c>
      <c r="G28" s="66" t="s">
        <v>859</v>
      </c>
      <c r="H28">
        <v>29.529</v>
      </c>
      <c r="I28">
        <v>29.529</v>
      </c>
      <c r="J28">
        <v>0</v>
      </c>
      <c r="K28">
        <v>56</v>
      </c>
      <c r="L28" t="str">
        <f>IFERROR(VLOOKUP(C28,'Members List'!H:H,1,FALSE),"")</f>
        <v>Matthew Peterson</v>
      </c>
      <c r="M28" t="str">
        <f>IFERROR(VLOOKUP(L28,'Members List'!H:I,2,FALSE),"")</f>
        <v>Race - Elite and U23</v>
      </c>
      <c r="N28">
        <v>12</v>
      </c>
    </row>
    <row r="29" spans="1:14" x14ac:dyDescent="0.25">
      <c r="A29">
        <v>3</v>
      </c>
      <c r="B29">
        <v>59</v>
      </c>
      <c r="C29" t="s">
        <v>619</v>
      </c>
      <c r="D29" t="s">
        <v>609</v>
      </c>
      <c r="E29" s="66" t="s">
        <v>860</v>
      </c>
      <c r="F29">
        <v>21</v>
      </c>
      <c r="G29" s="66" t="s">
        <v>861</v>
      </c>
      <c r="H29">
        <v>30.312000000000001</v>
      </c>
      <c r="I29">
        <v>0.78300000000000003</v>
      </c>
      <c r="J29">
        <v>0</v>
      </c>
      <c r="K29">
        <v>59</v>
      </c>
      <c r="L29" t="str">
        <f>IFERROR(VLOOKUP(C29,'Members List'!H:H,1,FALSE),"")</f>
        <v>Lawrence Considine</v>
      </c>
      <c r="M29" t="str">
        <f>IFERROR(VLOOKUP(L29,'Members List'!H:I,2,FALSE),"")</f>
        <v>Race - Elite and U23</v>
      </c>
      <c r="N29">
        <v>8</v>
      </c>
    </row>
    <row r="30" spans="1:14" x14ac:dyDescent="0.25">
      <c r="A30">
        <v>4</v>
      </c>
      <c r="B30">
        <v>60</v>
      </c>
      <c r="C30" t="s">
        <v>862</v>
      </c>
      <c r="D30" t="s">
        <v>609</v>
      </c>
      <c r="E30" s="66" t="s">
        <v>863</v>
      </c>
      <c r="F30">
        <v>21</v>
      </c>
      <c r="G30" s="66" t="s">
        <v>864</v>
      </c>
      <c r="H30" s="66" t="s">
        <v>865</v>
      </c>
      <c r="I30">
        <v>29.988</v>
      </c>
      <c r="J30">
        <v>0</v>
      </c>
      <c r="K30">
        <v>60</v>
      </c>
      <c r="L30" t="str">
        <f>IFERROR(VLOOKUP(C30,'Members List'!H:H,1,FALSE),"")</f>
        <v>Nicholas Ward</v>
      </c>
      <c r="M30" t="str">
        <f>IFERROR(VLOOKUP(L30,'Members List'!H:I,2,FALSE),"")</f>
        <v>Race - Elite and U23</v>
      </c>
      <c r="N30">
        <v>5</v>
      </c>
    </row>
    <row r="31" spans="1:14" x14ac:dyDescent="0.25">
      <c r="A31">
        <v>5</v>
      </c>
      <c r="B31">
        <v>54</v>
      </c>
      <c r="C31" t="s">
        <v>866</v>
      </c>
      <c r="D31" t="s">
        <v>609</v>
      </c>
      <c r="E31" s="66" t="s">
        <v>867</v>
      </c>
      <c r="F31">
        <v>21</v>
      </c>
      <c r="G31" s="66" t="s">
        <v>868</v>
      </c>
      <c r="H31" s="66" t="s">
        <v>869</v>
      </c>
      <c r="I31">
        <v>0.219</v>
      </c>
      <c r="J31">
        <v>0</v>
      </c>
      <c r="K31" t="s">
        <v>870</v>
      </c>
      <c r="L31" t="str">
        <f>IFERROR(VLOOKUP(C31,'Members List'!H:H,1,FALSE),"")</f>
        <v>Jamie Muir</v>
      </c>
      <c r="M31" t="str">
        <f>IFERROR(VLOOKUP(L31,'Members List'!H:I,2,FALSE),"")</f>
        <v>Race - Masters - Regional</v>
      </c>
      <c r="N31">
        <v>3</v>
      </c>
    </row>
    <row r="32" spans="1:14" x14ac:dyDescent="0.25">
      <c r="A32">
        <v>6</v>
      </c>
      <c r="B32">
        <v>51</v>
      </c>
      <c r="C32" t="s">
        <v>13</v>
      </c>
      <c r="D32" t="s">
        <v>609</v>
      </c>
      <c r="E32" s="66" t="s">
        <v>871</v>
      </c>
      <c r="F32">
        <v>21</v>
      </c>
      <c r="G32" s="66" t="s">
        <v>872</v>
      </c>
      <c r="H32" s="66" t="s">
        <v>873</v>
      </c>
      <c r="I32">
        <v>2.153</v>
      </c>
      <c r="J32">
        <v>0</v>
      </c>
      <c r="K32">
        <v>51</v>
      </c>
      <c r="L32" t="str">
        <f>IFERROR(VLOOKUP(C32,'Members List'!H:H,1,FALSE),"")</f>
        <v>Tyler Lindorff</v>
      </c>
      <c r="M32" t="str">
        <f>IFERROR(VLOOKUP(L32,'Members List'!H:I,2,FALSE),"")</f>
        <v>Race - Junior (U15/U17/U19)</v>
      </c>
      <c r="N32">
        <v>2</v>
      </c>
    </row>
    <row r="33" spans="1:14" x14ac:dyDescent="0.25">
      <c r="A33">
        <v>7</v>
      </c>
      <c r="B33">
        <v>48</v>
      </c>
      <c r="C33" t="s">
        <v>634</v>
      </c>
      <c r="D33" t="s">
        <v>609</v>
      </c>
      <c r="E33" s="66" t="s">
        <v>874</v>
      </c>
      <c r="F33">
        <v>21</v>
      </c>
      <c r="G33" s="66" t="s">
        <v>875</v>
      </c>
      <c r="H33" s="66" t="s">
        <v>876</v>
      </c>
      <c r="I33" s="66" t="s">
        <v>877</v>
      </c>
      <c r="J33">
        <v>0</v>
      </c>
      <c r="K33" t="s">
        <v>637</v>
      </c>
      <c r="L33" t="str">
        <f>IFERROR(VLOOKUP(C33,'Members List'!H:H,1,FALSE),"")</f>
        <v>Nathan Beeck</v>
      </c>
      <c r="M33" t="str">
        <f>IFERROR(VLOOKUP(L33,'Members List'!H:I,2,FALSE),"")</f>
        <v>Race - Masters - Regional</v>
      </c>
      <c r="N33">
        <v>2</v>
      </c>
    </row>
    <row r="34" spans="1:14" x14ac:dyDescent="0.25">
      <c r="A34" t="s">
        <v>29</v>
      </c>
      <c r="B34">
        <v>37</v>
      </c>
      <c r="C34" t="s">
        <v>42</v>
      </c>
      <c r="D34" t="s">
        <v>609</v>
      </c>
      <c r="E34" t="s">
        <v>31</v>
      </c>
      <c r="G34">
        <v>0</v>
      </c>
      <c r="J34">
        <v>0</v>
      </c>
      <c r="K34">
        <v>37</v>
      </c>
      <c r="L34" t="str">
        <f>IFERROR(VLOOKUP(C34,'Members List'!H:H,1,FALSE),"")</f>
        <v>Luke Colum</v>
      </c>
      <c r="M34" t="str">
        <f>IFERROR(VLOOKUP(L34,'Members List'!H:I,2,FALSE),"")</f>
        <v>Race - Elite and U23 - Regional</v>
      </c>
      <c r="N34">
        <v>1</v>
      </c>
    </row>
    <row r="35" spans="1:14" x14ac:dyDescent="0.25">
      <c r="A35">
        <v>1</v>
      </c>
      <c r="B35">
        <v>6</v>
      </c>
      <c r="C35" t="s">
        <v>52</v>
      </c>
      <c r="D35" t="s">
        <v>713</v>
      </c>
      <c r="E35" s="66" t="s">
        <v>878</v>
      </c>
      <c r="F35">
        <v>17</v>
      </c>
      <c r="G35" s="66" t="s">
        <v>879</v>
      </c>
      <c r="H35">
        <v>0</v>
      </c>
      <c r="I35">
        <v>0</v>
      </c>
      <c r="J35">
        <v>0</v>
      </c>
      <c r="K35" t="s">
        <v>53</v>
      </c>
      <c r="L35" t="str">
        <f>IFERROR(VLOOKUP(C35,'Members List'!H:H,1,FALSE),"")</f>
        <v>Matthew Connan</v>
      </c>
      <c r="M35" t="str">
        <f>IFERROR(VLOOKUP(L35,'Members List'!H:I,2,FALSE),"")</f>
        <v>Race - Junior (U15/U17/U19)</v>
      </c>
    </row>
    <row r="36" spans="1:14" x14ac:dyDescent="0.25">
      <c r="A36">
        <v>2</v>
      </c>
      <c r="B36">
        <v>23</v>
      </c>
      <c r="C36" t="s">
        <v>880</v>
      </c>
      <c r="D36" t="s">
        <v>713</v>
      </c>
      <c r="E36" s="66" t="s">
        <v>881</v>
      </c>
      <c r="F36">
        <v>17</v>
      </c>
      <c r="G36" s="66" t="s">
        <v>882</v>
      </c>
      <c r="H36">
        <v>0.51900000000000002</v>
      </c>
      <c r="I36">
        <v>0.51900000000000002</v>
      </c>
      <c r="J36">
        <v>0</v>
      </c>
      <c r="K36">
        <v>23</v>
      </c>
      <c r="L36" t="str">
        <f>IFERROR(VLOOKUP(C36,'Members List'!H:H,1,FALSE),"")</f>
        <v/>
      </c>
      <c r="M36" t="str">
        <f>IFERROR(VLOOKUP(L36,'Members List'!H:I,2,FALSE),"")</f>
        <v/>
      </c>
    </row>
    <row r="37" spans="1:14" x14ac:dyDescent="0.25">
      <c r="A37">
        <v>3</v>
      </c>
      <c r="B37">
        <v>26</v>
      </c>
      <c r="C37" t="s">
        <v>712</v>
      </c>
      <c r="D37" t="s">
        <v>713</v>
      </c>
      <c r="E37" s="66" t="s">
        <v>883</v>
      </c>
      <c r="F37">
        <v>17</v>
      </c>
      <c r="G37" s="66" t="s">
        <v>884</v>
      </c>
      <c r="H37">
        <v>38.259</v>
      </c>
      <c r="I37">
        <v>37.74</v>
      </c>
      <c r="J37">
        <v>0</v>
      </c>
      <c r="K37">
        <v>26</v>
      </c>
      <c r="L37" t="str">
        <f>IFERROR(VLOOKUP(C37,'Members List'!H:H,1,FALSE),"")</f>
        <v>Callum Hunter</v>
      </c>
      <c r="M37" t="str">
        <f>IFERROR(VLOOKUP(L37,'Members List'!H:I,2,FALSE),"")</f>
        <v>Race - Elite and U23 - Regional</v>
      </c>
      <c r="N37">
        <v>12</v>
      </c>
    </row>
    <row r="38" spans="1:14" x14ac:dyDescent="0.25">
      <c r="A38">
        <v>4</v>
      </c>
      <c r="B38">
        <v>21</v>
      </c>
      <c r="C38" t="s">
        <v>721</v>
      </c>
      <c r="D38" t="s">
        <v>713</v>
      </c>
      <c r="E38" s="66" t="s">
        <v>885</v>
      </c>
      <c r="F38">
        <v>17</v>
      </c>
      <c r="G38" s="66" t="s">
        <v>886</v>
      </c>
      <c r="H38">
        <v>39.529000000000003</v>
      </c>
      <c r="I38">
        <v>1.27</v>
      </c>
      <c r="J38">
        <v>0</v>
      </c>
      <c r="K38" t="s">
        <v>724</v>
      </c>
      <c r="L38" t="str">
        <f>IFERROR(VLOOKUP(C38,'Members List'!H:H,1,FALSE),"")</f>
        <v/>
      </c>
      <c r="M38" t="str">
        <f>IFERROR(VLOOKUP(L38,'Members List'!H:I,2,FALSE),"")</f>
        <v/>
      </c>
      <c r="N38">
        <v>8</v>
      </c>
    </row>
    <row r="39" spans="1:14" x14ac:dyDescent="0.25">
      <c r="A39">
        <v>5</v>
      </c>
      <c r="B39">
        <v>35</v>
      </c>
      <c r="C39" t="s">
        <v>63</v>
      </c>
      <c r="D39" t="s">
        <v>713</v>
      </c>
      <c r="E39" s="66" t="s">
        <v>887</v>
      </c>
      <c r="F39">
        <v>17</v>
      </c>
      <c r="G39" s="66" t="s">
        <v>888</v>
      </c>
      <c r="H39">
        <v>39.728999999999999</v>
      </c>
      <c r="I39">
        <v>0.2</v>
      </c>
      <c r="J39">
        <v>0</v>
      </c>
      <c r="K39">
        <v>35</v>
      </c>
      <c r="L39" t="str">
        <f>IFERROR(VLOOKUP(C39,'Members List'!H:H,1,FALSE),"")</f>
        <v>Calum Milne</v>
      </c>
      <c r="M39" t="str">
        <f>IFERROR(VLOOKUP(L39,'Members List'!H:I,2,FALSE),"")</f>
        <v>Race - Junior (U15/U17/U19)</v>
      </c>
      <c r="N39">
        <v>5</v>
      </c>
    </row>
    <row r="40" spans="1:14" x14ac:dyDescent="0.25">
      <c r="A40">
        <v>6</v>
      </c>
      <c r="B40">
        <v>5</v>
      </c>
      <c r="C40" t="s">
        <v>725</v>
      </c>
      <c r="D40" t="s">
        <v>713</v>
      </c>
      <c r="E40" s="66" t="s">
        <v>889</v>
      </c>
      <c r="F40">
        <v>17</v>
      </c>
      <c r="G40" s="66" t="s">
        <v>890</v>
      </c>
      <c r="H40">
        <v>39.972999999999999</v>
      </c>
      <c r="I40">
        <v>0.24399999999999999</v>
      </c>
      <c r="J40">
        <v>0</v>
      </c>
      <c r="K40">
        <v>5</v>
      </c>
      <c r="L40" t="str">
        <f>IFERROR(VLOOKUP(C40,'Members List'!H:H,1,FALSE),"")</f>
        <v>Ron McArthur</v>
      </c>
      <c r="M40" t="str">
        <f>IFERROR(VLOOKUP(L40,'Members List'!H:I,2,FALSE),"")</f>
        <v>Race - Masters 65+ / Para-Cycling</v>
      </c>
      <c r="N40">
        <v>3</v>
      </c>
    </row>
    <row r="41" spans="1:14" x14ac:dyDescent="0.25">
      <c r="A41">
        <v>7</v>
      </c>
      <c r="B41">
        <v>16</v>
      </c>
      <c r="C41" t="s">
        <v>716</v>
      </c>
      <c r="D41" t="s">
        <v>713</v>
      </c>
      <c r="E41" s="66" t="s">
        <v>891</v>
      </c>
      <c r="F41">
        <v>17</v>
      </c>
      <c r="G41" s="66" t="s">
        <v>892</v>
      </c>
      <c r="H41">
        <v>40.222000000000001</v>
      </c>
      <c r="I41">
        <v>0.249</v>
      </c>
      <c r="J41">
        <v>0</v>
      </c>
      <c r="K41">
        <v>16</v>
      </c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A42">
        <v>8</v>
      </c>
      <c r="B42">
        <v>20</v>
      </c>
      <c r="C42" t="s">
        <v>893</v>
      </c>
      <c r="D42" t="s">
        <v>713</v>
      </c>
      <c r="E42" s="66" t="s">
        <v>894</v>
      </c>
      <c r="F42">
        <v>17</v>
      </c>
      <c r="G42" s="66" t="s">
        <v>895</v>
      </c>
      <c r="H42">
        <v>41.362000000000002</v>
      </c>
      <c r="I42">
        <v>1.1399999999999999</v>
      </c>
      <c r="J42">
        <v>0</v>
      </c>
      <c r="K42">
        <v>20</v>
      </c>
      <c r="L42" t="str">
        <f>IFERROR(VLOOKUP(C42,'Members List'!H:H,1,FALSE),"")</f>
        <v/>
      </c>
      <c r="M42" t="str">
        <f>IFERROR(VLOOKUP(L42,'Members List'!H:I,2,FALSE),"")</f>
        <v/>
      </c>
    </row>
    <row r="43" spans="1:14" x14ac:dyDescent="0.25">
      <c r="A43">
        <v>9</v>
      </c>
      <c r="B43">
        <v>27</v>
      </c>
      <c r="C43" t="s">
        <v>896</v>
      </c>
      <c r="D43" t="s">
        <v>713</v>
      </c>
      <c r="E43" s="66" t="s">
        <v>897</v>
      </c>
      <c r="F43">
        <v>17</v>
      </c>
      <c r="G43" s="66" t="s">
        <v>898</v>
      </c>
      <c r="H43">
        <v>41.959000000000003</v>
      </c>
      <c r="I43">
        <v>0.59699999999999998</v>
      </c>
      <c r="J43">
        <v>0</v>
      </c>
      <c r="K43">
        <v>27</v>
      </c>
      <c r="L43" t="str">
        <f>IFERROR(VLOOKUP(C43,'Members List'!H:H,1,FALSE),"")</f>
        <v>Mark Glorie</v>
      </c>
      <c r="M43" t="str">
        <f>IFERROR(VLOOKUP(L43,'Members List'!H:I,2,FALSE),"")</f>
        <v>Race - Masters - Regional</v>
      </c>
      <c r="N43">
        <v>2</v>
      </c>
    </row>
    <row r="44" spans="1:14" x14ac:dyDescent="0.25">
      <c r="A44">
        <v>10</v>
      </c>
      <c r="B44">
        <v>25</v>
      </c>
      <c r="C44" t="s">
        <v>734</v>
      </c>
      <c r="D44" t="s">
        <v>713</v>
      </c>
      <c r="E44" s="66" t="s">
        <v>899</v>
      </c>
      <c r="F44">
        <v>17</v>
      </c>
      <c r="G44" s="66" t="s">
        <v>900</v>
      </c>
      <c r="H44">
        <v>43.146999999999998</v>
      </c>
      <c r="I44">
        <v>1.1879999999999999</v>
      </c>
      <c r="J44">
        <v>0</v>
      </c>
      <c r="K44">
        <v>25</v>
      </c>
      <c r="L44" t="str">
        <f>IFERROR(VLOOKUP(C44,'Members List'!H:H,1,FALSE),"")</f>
        <v>Karl Wilson</v>
      </c>
      <c r="M44" t="str">
        <f>IFERROR(VLOOKUP(L44,'Members List'!H:I,2,FALSE),"")</f>
        <v>Race - Elite and U23 - Regional</v>
      </c>
      <c r="N44">
        <v>2</v>
      </c>
    </row>
    <row r="45" spans="1:14" x14ac:dyDescent="0.25">
      <c r="A45" t="s">
        <v>29</v>
      </c>
      <c r="B45">
        <v>24</v>
      </c>
      <c r="C45" t="s">
        <v>754</v>
      </c>
      <c r="D45" t="s">
        <v>713</v>
      </c>
      <c r="E45" t="s">
        <v>31</v>
      </c>
      <c r="F45">
        <v>11</v>
      </c>
      <c r="G45" s="66" t="s">
        <v>901</v>
      </c>
      <c r="H45" t="s">
        <v>43</v>
      </c>
      <c r="I45" t="s">
        <v>43</v>
      </c>
      <c r="J45">
        <v>0</v>
      </c>
      <c r="K45" t="s">
        <v>757</v>
      </c>
      <c r="L45" t="str">
        <f>IFERROR(VLOOKUP(C45,'Members List'!H:H,1,FALSE),"")</f>
        <v>Baden Gray</v>
      </c>
      <c r="M45" t="str">
        <f>IFERROR(VLOOKUP(L45,'Members List'!H:I,2,FALSE),"")</f>
        <v>Race - Junior (U15/U17/U19) - Regional</v>
      </c>
      <c r="N45">
        <v>1</v>
      </c>
    </row>
    <row r="46" spans="1:14" x14ac:dyDescent="0.25">
      <c r="A46" t="s">
        <v>29</v>
      </c>
      <c r="B46">
        <v>30</v>
      </c>
      <c r="C46" t="s">
        <v>902</v>
      </c>
      <c r="D46" t="s">
        <v>713</v>
      </c>
      <c r="E46" t="s">
        <v>31</v>
      </c>
      <c r="F46">
        <v>8</v>
      </c>
      <c r="G46" s="66" t="s">
        <v>903</v>
      </c>
      <c r="H46" t="s">
        <v>904</v>
      </c>
      <c r="I46" t="s">
        <v>36</v>
      </c>
      <c r="J46">
        <v>0</v>
      </c>
      <c r="K46">
        <v>30</v>
      </c>
      <c r="L46" t="str">
        <f>IFERROR(VLOOKUP(C46,'Members List'!H:H,1,FALSE),"")</f>
        <v/>
      </c>
      <c r="M46" t="str">
        <f>IFERROR(VLOOKUP(L46,'Members List'!H:I,2,FALSE),"")</f>
        <v/>
      </c>
      <c r="N46">
        <v>1</v>
      </c>
    </row>
    <row r="47" spans="1:14" x14ac:dyDescent="0.25">
      <c r="A47" t="s">
        <v>29</v>
      </c>
      <c r="B47">
        <v>10</v>
      </c>
      <c r="C47" t="s">
        <v>78</v>
      </c>
      <c r="D47" t="s">
        <v>713</v>
      </c>
      <c r="E47" t="s">
        <v>31</v>
      </c>
      <c r="F47">
        <v>4</v>
      </c>
      <c r="G47" t="s">
        <v>905</v>
      </c>
      <c r="H47" t="s">
        <v>906</v>
      </c>
      <c r="I47" t="s">
        <v>40</v>
      </c>
      <c r="J47">
        <v>0</v>
      </c>
      <c r="K47" t="s">
        <v>79</v>
      </c>
      <c r="L47" t="str">
        <f>IFERROR(VLOOKUP(C47,'Members List'!H:H,1,FALSE),"")</f>
        <v>Nick Cowie</v>
      </c>
      <c r="M47" t="str">
        <f>IFERROR(VLOOKUP(L47,'Members List'!H:I,2,FALSE),"")</f>
        <v>Race - Masters - Regional</v>
      </c>
      <c r="N47">
        <v>1</v>
      </c>
    </row>
    <row r="48" spans="1:14" x14ac:dyDescent="0.25">
      <c r="A48">
        <v>1</v>
      </c>
      <c r="B48">
        <v>9</v>
      </c>
      <c r="C48" t="s">
        <v>907</v>
      </c>
      <c r="D48" t="s">
        <v>761</v>
      </c>
      <c r="E48" s="66" t="s">
        <v>908</v>
      </c>
      <c r="F48">
        <v>14</v>
      </c>
      <c r="G48" s="66" t="s">
        <v>909</v>
      </c>
      <c r="H48">
        <v>0</v>
      </c>
      <c r="I48">
        <v>0</v>
      </c>
      <c r="J48">
        <v>0</v>
      </c>
      <c r="K48">
        <v>9</v>
      </c>
      <c r="L48" t="str">
        <f>IFERROR(VLOOKUP(C48,'Members List'!H:H,1,FALSE),"")</f>
        <v/>
      </c>
      <c r="M48" t="str">
        <f>IFERROR(VLOOKUP(L48,'Members List'!H:I,2,FALSE),"")</f>
        <v/>
      </c>
    </row>
    <row r="49" spans="1:14" x14ac:dyDescent="0.25">
      <c r="A49">
        <v>2</v>
      </c>
      <c r="B49">
        <v>28</v>
      </c>
      <c r="C49" t="s">
        <v>74</v>
      </c>
      <c r="D49" t="s">
        <v>761</v>
      </c>
      <c r="E49" s="66" t="s">
        <v>910</v>
      </c>
      <c r="F49">
        <v>14</v>
      </c>
      <c r="G49" s="66" t="s">
        <v>911</v>
      </c>
      <c r="H49">
        <v>0.94499999999999995</v>
      </c>
      <c r="I49">
        <v>0.94499999999999995</v>
      </c>
      <c r="J49">
        <v>0</v>
      </c>
      <c r="K49">
        <v>28</v>
      </c>
      <c r="L49" t="str">
        <f>IFERROR(VLOOKUP(C49,'Members List'!H:H,1,FALSE),"")</f>
        <v>Colin Day</v>
      </c>
      <c r="M49" t="str">
        <f>IFERROR(VLOOKUP(L49,'Members List'!H:I,2,FALSE),"")</f>
        <v>Race - Masters - Regional</v>
      </c>
      <c r="N49">
        <v>12</v>
      </c>
    </row>
    <row r="50" spans="1:14" x14ac:dyDescent="0.25">
      <c r="A50">
        <v>3</v>
      </c>
      <c r="B50">
        <v>7</v>
      </c>
      <c r="C50" t="s">
        <v>912</v>
      </c>
      <c r="D50" t="s">
        <v>761</v>
      </c>
      <c r="E50" s="66" t="s">
        <v>913</v>
      </c>
      <c r="F50">
        <v>14</v>
      </c>
      <c r="G50" s="66" t="s">
        <v>914</v>
      </c>
      <c r="H50">
        <v>1.018</v>
      </c>
      <c r="I50">
        <v>7.2999999999999995E-2</v>
      </c>
      <c r="J50">
        <v>0</v>
      </c>
      <c r="K50" t="s">
        <v>915</v>
      </c>
      <c r="L50" t="str">
        <f>IFERROR(VLOOKUP(C50,'Members List'!H:H,1,FALSE),"")</f>
        <v>Nicholas Connan</v>
      </c>
      <c r="M50" t="str">
        <f>IFERROR(VLOOKUP(L50,'Members List'!H:I,2,FALSE),"")</f>
        <v>Race - Masters U65</v>
      </c>
      <c r="N50">
        <v>8</v>
      </c>
    </row>
    <row r="51" spans="1:14" x14ac:dyDescent="0.25">
      <c r="A51">
        <v>4</v>
      </c>
      <c r="B51">
        <v>2</v>
      </c>
      <c r="C51" t="s">
        <v>916</v>
      </c>
      <c r="D51" t="s">
        <v>761</v>
      </c>
      <c r="E51" s="66" t="s">
        <v>917</v>
      </c>
      <c r="F51">
        <v>14</v>
      </c>
      <c r="G51" s="66" t="s">
        <v>918</v>
      </c>
      <c r="H51">
        <v>1.4059999999999999</v>
      </c>
      <c r="I51">
        <v>0.38800000000000001</v>
      </c>
      <c r="J51">
        <v>0</v>
      </c>
      <c r="K51" t="s">
        <v>919</v>
      </c>
      <c r="L51" t="str">
        <f>IFERROR(VLOOKUP(C51,'Members List'!H:H,1,FALSE),"")</f>
        <v>Zoe Stolton</v>
      </c>
      <c r="M51" t="str">
        <f>IFERROR(VLOOKUP(L51,'Members List'!H:I,2,FALSE),"")</f>
        <v>Race - Masters U65</v>
      </c>
      <c r="N51">
        <v>5</v>
      </c>
    </row>
    <row r="52" spans="1:14" x14ac:dyDescent="0.25">
      <c r="A52">
        <v>5</v>
      </c>
      <c r="B52">
        <v>15</v>
      </c>
      <c r="C52" t="s">
        <v>920</v>
      </c>
      <c r="D52" t="s">
        <v>761</v>
      </c>
      <c r="E52" s="66" t="s">
        <v>921</v>
      </c>
      <c r="F52">
        <v>14</v>
      </c>
      <c r="G52" s="66" t="s">
        <v>922</v>
      </c>
      <c r="H52">
        <v>6.3979999999999997</v>
      </c>
      <c r="I52">
        <v>4.992</v>
      </c>
      <c r="J52">
        <v>0</v>
      </c>
      <c r="K52">
        <v>15</v>
      </c>
      <c r="L52" t="str">
        <f>IFERROR(VLOOKUP(C52,'Members List'!H:H,1,FALSE),"")</f>
        <v/>
      </c>
      <c r="M52" t="str">
        <f>IFERROR(VLOOKUP(L52,'Members List'!H:I,2,FALSE),"")</f>
        <v/>
      </c>
    </row>
    <row r="53" spans="1:14" x14ac:dyDescent="0.25">
      <c r="A53">
        <v>6</v>
      </c>
      <c r="B53">
        <v>29</v>
      </c>
      <c r="C53" t="s">
        <v>770</v>
      </c>
      <c r="D53" t="s">
        <v>761</v>
      </c>
      <c r="E53" s="66" t="s">
        <v>923</v>
      </c>
      <c r="F53">
        <v>13</v>
      </c>
      <c r="G53" s="66" t="s">
        <v>924</v>
      </c>
      <c r="H53" t="s">
        <v>32</v>
      </c>
      <c r="I53" t="s">
        <v>32</v>
      </c>
      <c r="J53">
        <v>0</v>
      </c>
      <c r="K53">
        <v>29</v>
      </c>
      <c r="L53" t="str">
        <f>IFERROR(VLOOKUP(C53,'Members List'!H:H,1,FALSE),"")</f>
        <v>Patrick Burnside</v>
      </c>
      <c r="M53" t="str">
        <f>IFERROR(VLOOKUP(L53,'Members List'!H:I,2,FALSE),"")</f>
        <v>Race - Junior (U15/U17/U19)</v>
      </c>
      <c r="N53">
        <v>3</v>
      </c>
    </row>
    <row r="54" spans="1:14" x14ac:dyDescent="0.25">
      <c r="A54">
        <v>7</v>
      </c>
      <c r="B54">
        <v>14</v>
      </c>
      <c r="C54" t="s">
        <v>62</v>
      </c>
      <c r="D54" t="s">
        <v>761</v>
      </c>
      <c r="E54" s="66" t="s">
        <v>925</v>
      </c>
      <c r="F54">
        <v>13</v>
      </c>
      <c r="G54" s="66" t="s">
        <v>926</v>
      </c>
      <c r="I54">
        <v>49.009</v>
      </c>
      <c r="J54">
        <v>0</v>
      </c>
      <c r="K54">
        <v>14</v>
      </c>
      <c r="L54" t="str">
        <f>IFERROR(VLOOKUP(C54,'Members List'!H:H,1,FALSE),"")</f>
        <v>Adam Jones</v>
      </c>
      <c r="M54" t="str">
        <f>IFERROR(VLOOKUP(L54,'Members List'!H:I,2,FALSE),"")</f>
        <v>Race - Masters U65</v>
      </c>
      <c r="N54">
        <v>2</v>
      </c>
    </row>
    <row r="55" spans="1:14" x14ac:dyDescent="0.25">
      <c r="A55">
        <v>8</v>
      </c>
      <c r="B55">
        <v>11</v>
      </c>
      <c r="C55" t="s">
        <v>927</v>
      </c>
      <c r="D55" t="s">
        <v>761</v>
      </c>
      <c r="E55" s="66" t="s">
        <v>928</v>
      </c>
      <c r="F55">
        <v>12</v>
      </c>
      <c r="G55" t="s">
        <v>929</v>
      </c>
      <c r="H55" t="s">
        <v>34</v>
      </c>
      <c r="I55" t="s">
        <v>32</v>
      </c>
      <c r="J55">
        <v>0</v>
      </c>
      <c r="K55">
        <v>11</v>
      </c>
      <c r="L55" t="str">
        <f>IFERROR(VLOOKUP(C55,'Members List'!H:H,1,FALSE),"")</f>
        <v/>
      </c>
      <c r="M55" t="str">
        <f>IFERROR(VLOOKUP(L55,'Members List'!H:I,2,FALSE),"")</f>
        <v/>
      </c>
    </row>
    <row r="56" spans="1:14" x14ac:dyDescent="0.25">
      <c r="A56" t="s">
        <v>29</v>
      </c>
      <c r="B56">
        <v>1</v>
      </c>
      <c r="C56" t="s">
        <v>83</v>
      </c>
      <c r="D56" t="s">
        <v>761</v>
      </c>
      <c r="E56" t="s">
        <v>31</v>
      </c>
      <c r="F56">
        <v>6</v>
      </c>
      <c r="G56" t="s">
        <v>930</v>
      </c>
      <c r="H56" t="s">
        <v>931</v>
      </c>
      <c r="I56" t="s">
        <v>43</v>
      </c>
      <c r="J56">
        <v>0</v>
      </c>
      <c r="K56" t="s">
        <v>84</v>
      </c>
      <c r="L56" t="str">
        <f>IFERROR(VLOOKUP(C56,'Members List'!H:H,1,FALSE),"")</f>
        <v>Clint Hort</v>
      </c>
      <c r="M56" t="str">
        <f>IFERROR(VLOOKUP(L56,'Members List'!H:I,2,FALSE),"")</f>
        <v>Race - Masters - Regional</v>
      </c>
      <c r="N56">
        <v>2</v>
      </c>
    </row>
    <row r="57" spans="1:14" x14ac:dyDescent="0.25">
      <c r="A57">
        <v>1</v>
      </c>
      <c r="B57">
        <v>13</v>
      </c>
      <c r="C57" t="s">
        <v>81</v>
      </c>
      <c r="D57" t="s">
        <v>782</v>
      </c>
      <c r="E57" s="66" t="s">
        <v>932</v>
      </c>
      <c r="F57">
        <v>9</v>
      </c>
      <c r="G57" s="66" t="s">
        <v>933</v>
      </c>
      <c r="H57">
        <v>0</v>
      </c>
      <c r="I57">
        <v>0</v>
      </c>
      <c r="J57">
        <v>0</v>
      </c>
      <c r="K57">
        <v>13</v>
      </c>
      <c r="L57" t="str">
        <f>IFERROR(VLOOKUP(C57,'Members List'!H:H,1,FALSE),"")</f>
        <v>Roger De Pontes</v>
      </c>
      <c r="M57" t="str">
        <f>IFERROR(VLOOKUP(L57,'Members List'!H:I,2,FALSE),"")</f>
        <v>Race - Masters - Regional</v>
      </c>
      <c r="N57">
        <v>8</v>
      </c>
    </row>
    <row r="58" spans="1:14" x14ac:dyDescent="0.25">
      <c r="A58">
        <v>2</v>
      </c>
      <c r="B58">
        <v>3</v>
      </c>
      <c r="C58" t="s">
        <v>785</v>
      </c>
      <c r="D58" t="s">
        <v>782</v>
      </c>
      <c r="E58" s="66" t="s">
        <v>934</v>
      </c>
      <c r="F58">
        <v>9</v>
      </c>
      <c r="G58" s="66" t="s">
        <v>935</v>
      </c>
      <c r="H58">
        <v>6.7000000000000004E-2</v>
      </c>
      <c r="I58">
        <v>6.7000000000000004E-2</v>
      </c>
      <c r="J58">
        <v>0</v>
      </c>
      <c r="K58">
        <v>3</v>
      </c>
      <c r="L58" t="str">
        <f>IFERROR(VLOOKUP(C58,'Members List'!H:H,1,FALSE),"")</f>
        <v>Simon Stolton</v>
      </c>
      <c r="M58" t="str">
        <f>IFERROR(VLOOKUP(L58,'Members List'!H:I,2,FALSE),"")</f>
        <v>Race - Masters U65</v>
      </c>
      <c r="N58">
        <v>6</v>
      </c>
    </row>
    <row r="59" spans="1:14" x14ac:dyDescent="0.25">
      <c r="A59">
        <v>3</v>
      </c>
      <c r="B59">
        <v>12</v>
      </c>
      <c r="C59" t="s">
        <v>85</v>
      </c>
      <c r="D59" t="s">
        <v>782</v>
      </c>
      <c r="E59" s="66" t="s">
        <v>936</v>
      </c>
      <c r="F59">
        <v>9</v>
      </c>
      <c r="G59" s="66" t="s">
        <v>937</v>
      </c>
      <c r="H59">
        <v>2.964</v>
      </c>
      <c r="I59">
        <v>2.8969999999999998</v>
      </c>
      <c r="J59">
        <v>0</v>
      </c>
      <c r="K59">
        <v>12</v>
      </c>
      <c r="L59" t="str">
        <f>IFERROR(VLOOKUP(C59,'Members List'!H:H,1,FALSE),"")</f>
        <v>Tony Da Silva</v>
      </c>
      <c r="M59" t="str">
        <f>IFERROR(VLOOKUP(L59,'Members List'!H:I,2,FALSE),"")</f>
        <v>Race - Masters U65</v>
      </c>
      <c r="N59">
        <v>3</v>
      </c>
    </row>
    <row r="60" spans="1:14" x14ac:dyDescent="0.25">
      <c r="A60">
        <v>4</v>
      </c>
      <c r="B60">
        <v>22</v>
      </c>
      <c r="C60" t="s">
        <v>793</v>
      </c>
      <c r="D60" t="s">
        <v>782</v>
      </c>
      <c r="E60" s="66" t="s">
        <v>938</v>
      </c>
      <c r="F60">
        <v>9</v>
      </c>
      <c r="G60" s="66" t="s">
        <v>939</v>
      </c>
      <c r="H60">
        <v>3.4239999999999999</v>
      </c>
      <c r="I60">
        <v>0.46</v>
      </c>
      <c r="J60">
        <v>0</v>
      </c>
      <c r="K60">
        <v>22</v>
      </c>
      <c r="L60" t="str">
        <f>IFERROR(VLOOKUP(C60,'Members List'!H:H,1,FALSE),"")</f>
        <v>John Mogg</v>
      </c>
      <c r="M60" t="str">
        <f>IFERROR(VLOOKUP(L60,'Members List'!H:I,2,FALSE),"")</f>
        <v>Race - Masters - Regional</v>
      </c>
      <c r="N60">
        <v>2</v>
      </c>
    </row>
    <row r="61" spans="1:14" x14ac:dyDescent="0.25">
      <c r="A61">
        <v>5</v>
      </c>
      <c r="B61">
        <v>8</v>
      </c>
      <c r="C61" t="s">
        <v>88</v>
      </c>
      <c r="D61" t="s">
        <v>782</v>
      </c>
      <c r="E61" s="66" t="s">
        <v>940</v>
      </c>
      <c r="F61">
        <v>8</v>
      </c>
      <c r="G61" s="66" t="s">
        <v>941</v>
      </c>
      <c r="H61" t="s">
        <v>32</v>
      </c>
      <c r="I61" t="s">
        <v>32</v>
      </c>
      <c r="J61">
        <v>0</v>
      </c>
      <c r="K61" t="s">
        <v>89</v>
      </c>
      <c r="L61" t="str">
        <f>IFERROR(VLOOKUP(C61,'Members List'!H:H,1,FALSE),"")</f>
        <v>Heather Connan</v>
      </c>
      <c r="M61" t="str">
        <f>IFERROR(VLOOKUP(L61,'Members List'!H:I,2,FALSE),"")</f>
        <v>Race - Masters U65</v>
      </c>
      <c r="N61">
        <v>2</v>
      </c>
    </row>
    <row r="62" spans="1:14" x14ac:dyDescent="0.25">
      <c r="A62">
        <v>6</v>
      </c>
      <c r="B62">
        <v>19</v>
      </c>
      <c r="C62" t="s">
        <v>942</v>
      </c>
      <c r="D62" t="s">
        <v>782</v>
      </c>
      <c r="E62" s="66" t="s">
        <v>943</v>
      </c>
      <c r="F62">
        <v>8</v>
      </c>
      <c r="G62" s="66" t="s">
        <v>944</v>
      </c>
      <c r="I62">
        <v>0.47099999999999997</v>
      </c>
      <c r="J62">
        <v>0</v>
      </c>
      <c r="K62">
        <v>19</v>
      </c>
      <c r="L62" t="str">
        <f>IFERROR(VLOOKUP(C62,'Members List'!H:H,1,FALSE),"")</f>
        <v>Abigail Vreeken</v>
      </c>
      <c r="M62" t="str">
        <f>IFERROR(VLOOKUP(L62,'Members List'!H:I,2,FALSE),"")</f>
        <v>Ride - Kids (12 and Under)</v>
      </c>
      <c r="N62">
        <v>2</v>
      </c>
    </row>
    <row r="63" spans="1:14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:14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V05aok9TpcPtm5KeNmF4Kt6oqcehLr8JgpjWQfUffpaUCHGh4o83Ps5ngTNw/VyMWtEJYAeBrVotv+JSbNokRA==" saltValue="9gfe/MdjWlTWjCfgZhIEPg==" spinCount="100000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D6A5-BD4D-459C-AAC6-FA078FD8EB2A}">
  <dimension ref="A1:N98"/>
  <sheetViews>
    <sheetView topLeftCell="A14" workbookViewId="0">
      <selection activeCell="C46" sqref="C46"/>
    </sheetView>
  </sheetViews>
  <sheetFormatPr defaultRowHeight="15" x14ac:dyDescent="0.25"/>
  <cols>
    <col min="1" max="1" width="4.7109375" bestFit="1" customWidth="1"/>
    <col min="2" max="2" width="4.140625" bestFit="1" customWidth="1"/>
    <col min="3" max="3" width="20" bestFit="1" customWidth="1"/>
    <col min="4" max="4" width="8.85546875" bestFit="1" customWidth="1"/>
    <col min="5" max="5" width="8.140625" bestFit="1" customWidth="1"/>
    <col min="6" max="6" width="4.85546875" bestFit="1" customWidth="1"/>
    <col min="10" max="10" width="6.5703125" bestFit="1" customWidth="1"/>
    <col min="11" max="11" width="12.140625" bestFit="1" customWidth="1"/>
    <col min="12" max="12" width="19" bestFit="1" customWidth="1"/>
    <col min="13" max="13" width="35.7109375" bestFit="1" customWidth="1"/>
    <col min="14" max="14" width="6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A2">
        <v>1</v>
      </c>
      <c r="B2">
        <v>43</v>
      </c>
      <c r="C2" t="s">
        <v>946</v>
      </c>
      <c r="D2" t="s">
        <v>609</v>
      </c>
      <c r="E2" s="66" t="s">
        <v>947</v>
      </c>
      <c r="F2">
        <v>21</v>
      </c>
      <c r="G2" s="66" t="s">
        <v>948</v>
      </c>
      <c r="H2">
        <v>0</v>
      </c>
      <c r="I2">
        <v>0</v>
      </c>
      <c r="J2">
        <v>0</v>
      </c>
      <c r="K2">
        <v>43</v>
      </c>
      <c r="L2" t="str">
        <f>IFERROR(VLOOKUP(C2,'Members List'!H:H,1,FALSE),"")</f>
        <v/>
      </c>
      <c r="M2" t="str">
        <f>IFERROR(VLOOKUP(L2,'Members List'!H:I,2,FALSE),"")</f>
        <v/>
      </c>
    </row>
    <row r="3" spans="1:14" x14ac:dyDescent="0.25">
      <c r="A3">
        <v>2</v>
      </c>
      <c r="B3">
        <v>41</v>
      </c>
      <c r="C3" t="s">
        <v>35</v>
      </c>
      <c r="D3" t="s">
        <v>609</v>
      </c>
      <c r="E3" s="66" t="s">
        <v>949</v>
      </c>
      <c r="F3">
        <v>21</v>
      </c>
      <c r="G3" s="66" t="s">
        <v>950</v>
      </c>
      <c r="H3">
        <v>9.5239999999999991</v>
      </c>
      <c r="I3">
        <v>9.5239999999999991</v>
      </c>
      <c r="J3">
        <v>0</v>
      </c>
      <c r="K3">
        <v>41</v>
      </c>
      <c r="L3" t="str">
        <f>IFERROR(VLOOKUP(C3,'Members List'!H:H,1,FALSE),"")</f>
        <v>Matthew Peterson</v>
      </c>
      <c r="M3" t="str">
        <f>IFERROR(VLOOKUP(L3,'Members List'!H:I,2,FALSE),"")</f>
        <v>Race - Elite and U23</v>
      </c>
      <c r="N3">
        <v>12</v>
      </c>
    </row>
    <row r="4" spans="1:14" x14ac:dyDescent="0.25">
      <c r="A4">
        <v>3</v>
      </c>
      <c r="B4">
        <v>39</v>
      </c>
      <c r="C4" t="s">
        <v>951</v>
      </c>
      <c r="D4" t="s">
        <v>609</v>
      </c>
      <c r="E4" s="66" t="s">
        <v>952</v>
      </c>
      <c r="F4">
        <v>21</v>
      </c>
      <c r="G4" s="66" t="s">
        <v>953</v>
      </c>
      <c r="H4">
        <v>11.212</v>
      </c>
      <c r="I4">
        <v>1.6879999999999999</v>
      </c>
      <c r="J4">
        <v>0</v>
      </c>
      <c r="K4">
        <v>39</v>
      </c>
      <c r="L4" t="str">
        <f>IFERROR(VLOOKUP(C4,'Members List'!H:H,1,FALSE),"")</f>
        <v>Lennon McLintock</v>
      </c>
      <c r="M4" t="str">
        <f>IFERROR(VLOOKUP(L4,'Members List'!H:I,2,FALSE),"")</f>
        <v>Race - Elite and U23</v>
      </c>
      <c r="N4">
        <v>8</v>
      </c>
    </row>
    <row r="5" spans="1:14" x14ac:dyDescent="0.25">
      <c r="A5">
        <v>4</v>
      </c>
      <c r="B5">
        <v>46</v>
      </c>
      <c r="C5" t="s">
        <v>619</v>
      </c>
      <c r="D5" t="s">
        <v>609</v>
      </c>
      <c r="E5" s="66" t="s">
        <v>954</v>
      </c>
      <c r="F5">
        <v>21</v>
      </c>
      <c r="G5" s="66" t="s">
        <v>955</v>
      </c>
      <c r="H5">
        <v>13.103</v>
      </c>
      <c r="I5">
        <v>1.891</v>
      </c>
      <c r="J5">
        <v>0</v>
      </c>
      <c r="K5">
        <v>46</v>
      </c>
      <c r="L5" t="str">
        <f>IFERROR(VLOOKUP(C5,'Members List'!H:H,1,FALSE),"")</f>
        <v>Lawrence Considine</v>
      </c>
      <c r="M5" t="str">
        <f>IFERROR(VLOOKUP(L5,'Members List'!H:I,2,FALSE),"")</f>
        <v>Race - Elite and U23</v>
      </c>
      <c r="N5">
        <v>5</v>
      </c>
    </row>
    <row r="6" spans="1:14" x14ac:dyDescent="0.25">
      <c r="A6">
        <v>5</v>
      </c>
      <c r="B6">
        <v>3</v>
      </c>
      <c r="C6" t="s">
        <v>638</v>
      </c>
      <c r="D6" t="s">
        <v>609</v>
      </c>
      <c r="E6" s="66" t="s">
        <v>956</v>
      </c>
      <c r="F6">
        <v>21</v>
      </c>
      <c r="G6" s="66" t="s">
        <v>957</v>
      </c>
      <c r="H6">
        <v>13.429</v>
      </c>
      <c r="I6">
        <v>0.32600000000000001</v>
      </c>
      <c r="J6">
        <v>0</v>
      </c>
      <c r="K6" t="s">
        <v>641</v>
      </c>
      <c r="L6" t="str">
        <f>IFERROR(VLOOKUP(C6,'Members List'!H:H,1,FALSE),"")</f>
        <v>Ryan Willmot</v>
      </c>
      <c r="M6" t="str">
        <f>IFERROR(VLOOKUP(L6,'Members List'!H:I,2,FALSE),"")</f>
        <v/>
      </c>
    </row>
    <row r="7" spans="1:14" x14ac:dyDescent="0.25">
      <c r="A7">
        <v>6</v>
      </c>
      <c r="B7">
        <v>34</v>
      </c>
      <c r="C7" t="s">
        <v>958</v>
      </c>
      <c r="D7" t="s">
        <v>609</v>
      </c>
      <c r="E7" s="66" t="s">
        <v>959</v>
      </c>
      <c r="F7">
        <v>21</v>
      </c>
      <c r="G7" s="66" t="s">
        <v>960</v>
      </c>
      <c r="H7">
        <v>17.434999999999999</v>
      </c>
      <c r="I7">
        <v>4.0060000000000002</v>
      </c>
      <c r="J7">
        <v>0</v>
      </c>
      <c r="K7">
        <v>34</v>
      </c>
      <c r="L7" t="str">
        <f>IFERROR(VLOOKUP(C7,'Members List'!H:H,1,FALSE),"")</f>
        <v>Andrew Simpson</v>
      </c>
      <c r="M7" t="str">
        <f>IFERROR(VLOOKUP(L7,'Members List'!H:I,2,FALSE),"")</f>
        <v>Race - Masters U65</v>
      </c>
      <c r="N7">
        <v>3</v>
      </c>
    </row>
    <row r="8" spans="1:14" x14ac:dyDescent="0.25">
      <c r="A8">
        <v>7</v>
      </c>
      <c r="B8">
        <v>47</v>
      </c>
      <c r="C8" t="s">
        <v>866</v>
      </c>
      <c r="D8" t="s">
        <v>609</v>
      </c>
      <c r="E8" s="66" t="s">
        <v>961</v>
      </c>
      <c r="F8">
        <v>21</v>
      </c>
      <c r="G8" s="66" t="s">
        <v>962</v>
      </c>
      <c r="H8">
        <v>20.099</v>
      </c>
      <c r="I8">
        <v>2.6640000000000001</v>
      </c>
      <c r="J8">
        <v>0</v>
      </c>
      <c r="K8" t="s">
        <v>870</v>
      </c>
      <c r="L8" t="str">
        <f>IFERROR(VLOOKUP(C8,'Members List'!H:H,1,FALSE),"")</f>
        <v>Jamie Muir</v>
      </c>
      <c r="M8" t="str">
        <f>IFERROR(VLOOKUP(L8,'Members List'!H:I,2,FALSE),"")</f>
        <v>Race - Masters - Regional</v>
      </c>
      <c r="N8">
        <v>2</v>
      </c>
    </row>
    <row r="9" spans="1:14" x14ac:dyDescent="0.25">
      <c r="A9">
        <v>8</v>
      </c>
      <c r="B9">
        <v>42</v>
      </c>
      <c r="C9" t="s">
        <v>653</v>
      </c>
      <c r="D9" t="s">
        <v>609</v>
      </c>
      <c r="E9" s="66" t="s">
        <v>963</v>
      </c>
      <c r="F9">
        <v>21</v>
      </c>
      <c r="G9" s="66" t="s">
        <v>964</v>
      </c>
      <c r="H9">
        <v>20.956</v>
      </c>
      <c r="I9">
        <v>0.85699999999999998</v>
      </c>
      <c r="J9">
        <v>0</v>
      </c>
      <c r="K9">
        <v>42</v>
      </c>
      <c r="L9" t="str">
        <f>IFERROR(VLOOKUP(C9,'Members List'!H:H,1,FALSE),"")</f>
        <v/>
      </c>
      <c r="M9" t="str">
        <f>IFERROR(VLOOKUP(L9,'Members List'!H:I,2,FALSE),"")</f>
        <v/>
      </c>
    </row>
    <row r="10" spans="1:14" x14ac:dyDescent="0.25">
      <c r="A10">
        <v>9</v>
      </c>
      <c r="B10">
        <v>45</v>
      </c>
      <c r="C10" t="s">
        <v>627</v>
      </c>
      <c r="D10" t="s">
        <v>609</v>
      </c>
      <c r="E10" s="66" t="s">
        <v>965</v>
      </c>
      <c r="F10">
        <v>21</v>
      </c>
      <c r="G10" s="66" t="s">
        <v>966</v>
      </c>
      <c r="H10" s="66" t="s">
        <v>967</v>
      </c>
      <c r="I10" s="66" t="s">
        <v>968</v>
      </c>
      <c r="J10">
        <v>0</v>
      </c>
      <c r="K10" t="s">
        <v>630</v>
      </c>
      <c r="L10" t="str">
        <f>IFERROR(VLOOKUP(C10,'Members List'!H:H,1,FALSE),"")</f>
        <v>Justin Ghosh</v>
      </c>
      <c r="M10" t="str">
        <f>IFERROR(VLOOKUP(L10,'Members List'!H:I,2,FALSE),"")</f>
        <v>Race - Elite and U23</v>
      </c>
      <c r="N10">
        <v>2</v>
      </c>
    </row>
    <row r="11" spans="1:14" x14ac:dyDescent="0.25">
      <c r="A11">
        <v>10</v>
      </c>
      <c r="B11">
        <v>32</v>
      </c>
      <c r="C11" t="s">
        <v>634</v>
      </c>
      <c r="D11" t="s">
        <v>609</v>
      </c>
      <c r="E11" s="66" t="s">
        <v>969</v>
      </c>
      <c r="F11">
        <v>20</v>
      </c>
      <c r="G11" s="66" t="s">
        <v>970</v>
      </c>
      <c r="H11" t="s">
        <v>32</v>
      </c>
      <c r="I11" t="s">
        <v>32</v>
      </c>
      <c r="J11">
        <v>0</v>
      </c>
      <c r="K11" t="s">
        <v>971</v>
      </c>
      <c r="L11" t="str">
        <f>IFERROR(VLOOKUP(C11,'Members List'!H:H,1,FALSE),"")</f>
        <v>Nathan Beeck</v>
      </c>
      <c r="M11" t="str">
        <f>IFERROR(VLOOKUP(L11,'Members List'!H:I,2,FALSE),"")</f>
        <v>Race - Masters - Regional</v>
      </c>
      <c r="N11">
        <v>2</v>
      </c>
    </row>
    <row r="12" spans="1:14" x14ac:dyDescent="0.25">
      <c r="A12">
        <v>11</v>
      </c>
      <c r="B12">
        <v>37</v>
      </c>
      <c r="C12" t="s">
        <v>14</v>
      </c>
      <c r="D12" t="s">
        <v>609</v>
      </c>
      <c r="F12">
        <v>20</v>
      </c>
      <c r="G12" s="66" t="s">
        <v>972</v>
      </c>
      <c r="I12" s="66" t="s">
        <v>973</v>
      </c>
      <c r="J12">
        <v>0</v>
      </c>
      <c r="K12">
        <v>37</v>
      </c>
      <c r="L12" t="str">
        <f>IFERROR(VLOOKUP(C12,'Members List'!H:H,1,FALSE),"")</f>
        <v>Conor Leahy</v>
      </c>
      <c r="M12" t="str">
        <f>IFERROR(VLOOKUP(L12,'Members List'!H:I,2,FALSE),"")</f>
        <v>Race - Elite and U23</v>
      </c>
      <c r="N12">
        <v>2</v>
      </c>
    </row>
    <row r="13" spans="1:14" x14ac:dyDescent="0.25">
      <c r="A13" t="s">
        <v>29</v>
      </c>
      <c r="B13">
        <v>35</v>
      </c>
      <c r="C13" t="s">
        <v>21</v>
      </c>
      <c r="D13" t="s">
        <v>609</v>
      </c>
      <c r="E13" t="s">
        <v>31</v>
      </c>
      <c r="F13">
        <v>19</v>
      </c>
      <c r="G13" s="66" t="s">
        <v>974</v>
      </c>
      <c r="H13" t="s">
        <v>34</v>
      </c>
      <c r="I13" t="s">
        <v>32</v>
      </c>
      <c r="J13">
        <v>0</v>
      </c>
      <c r="K13">
        <v>35</v>
      </c>
      <c r="L13" t="str">
        <f>IFERROR(VLOOKUP(C13,'Members List'!H:H,1,FALSE),"")</f>
        <v>Wade Longworth</v>
      </c>
      <c r="M13" t="str">
        <f>IFERROR(VLOOKUP(L13,'Members List'!H:I,2,FALSE),"")</f>
        <v>Race - Elite and U23</v>
      </c>
      <c r="N13">
        <v>1</v>
      </c>
    </row>
    <row r="14" spans="1:14" x14ac:dyDescent="0.25">
      <c r="A14">
        <v>13</v>
      </c>
      <c r="B14">
        <v>11</v>
      </c>
      <c r="C14" t="s">
        <v>27</v>
      </c>
      <c r="D14" t="s">
        <v>609</v>
      </c>
      <c r="E14" s="66" t="s">
        <v>975</v>
      </c>
      <c r="F14">
        <v>19</v>
      </c>
      <c r="G14" s="66" t="s">
        <v>976</v>
      </c>
      <c r="I14" s="66" t="s">
        <v>977</v>
      </c>
      <c r="J14">
        <v>0</v>
      </c>
      <c r="K14" t="s">
        <v>28</v>
      </c>
      <c r="L14" t="str">
        <f>IFERROR(VLOOKUP(C14,'Members List'!H:H,1,FALSE),"")</f>
        <v>Dominic Da Silva</v>
      </c>
      <c r="M14" t="str">
        <f>IFERROR(VLOOKUP(L14,'Members List'!H:I,2,FALSE),"")</f>
        <v>Race - Masters U65</v>
      </c>
      <c r="N14">
        <v>2</v>
      </c>
    </row>
    <row r="15" spans="1:14" x14ac:dyDescent="0.25">
      <c r="A15" t="s">
        <v>29</v>
      </c>
      <c r="B15">
        <v>29</v>
      </c>
      <c r="C15" t="s">
        <v>42</v>
      </c>
      <c r="D15" t="s">
        <v>609</v>
      </c>
      <c r="E15" t="s">
        <v>31</v>
      </c>
      <c r="F15">
        <v>15</v>
      </c>
      <c r="G15" s="66" t="s">
        <v>978</v>
      </c>
      <c r="H15" t="s">
        <v>43</v>
      </c>
      <c r="I15" t="s">
        <v>40</v>
      </c>
      <c r="J15">
        <v>0</v>
      </c>
      <c r="K15">
        <v>29</v>
      </c>
      <c r="L15" t="str">
        <f>IFERROR(VLOOKUP(C15,'Members List'!H:H,1,FALSE),"")</f>
        <v>Luke Colum</v>
      </c>
      <c r="M15" t="str">
        <f>IFERROR(VLOOKUP(L15,'Members List'!H:I,2,FALSE),"")</f>
        <v>Race - Elite and U23 - Regional</v>
      </c>
      <c r="N15">
        <v>1</v>
      </c>
    </row>
    <row r="16" spans="1:14" x14ac:dyDescent="0.25">
      <c r="A16" t="s">
        <v>29</v>
      </c>
      <c r="B16">
        <v>17</v>
      </c>
      <c r="C16" t="s">
        <v>39</v>
      </c>
      <c r="D16" t="s">
        <v>609</v>
      </c>
      <c r="E16" t="s">
        <v>31</v>
      </c>
      <c r="F16">
        <v>12</v>
      </c>
      <c r="G16" s="66" t="s">
        <v>979</v>
      </c>
      <c r="H16" t="s">
        <v>904</v>
      </c>
      <c r="I16" t="s">
        <v>36</v>
      </c>
      <c r="J16">
        <v>0</v>
      </c>
      <c r="K16" t="s">
        <v>980</v>
      </c>
      <c r="L16" t="str">
        <f>IFERROR(VLOOKUP(C16,'Members List'!H:H,1,FALSE),"")</f>
        <v>Liam Magowan</v>
      </c>
      <c r="M16" t="str">
        <f>IFERROR(VLOOKUP(L16,'Members List'!H:I,2,FALSE),"")</f>
        <v>Race - Elite and U23</v>
      </c>
      <c r="N16">
        <v>1</v>
      </c>
    </row>
    <row r="17" spans="1:14" x14ac:dyDescent="0.25">
      <c r="A17">
        <v>1</v>
      </c>
      <c r="B17">
        <v>44</v>
      </c>
      <c r="C17" t="s">
        <v>648</v>
      </c>
      <c r="D17" t="s">
        <v>649</v>
      </c>
      <c r="E17" s="66" t="s">
        <v>981</v>
      </c>
      <c r="F17">
        <v>19</v>
      </c>
      <c r="G17" s="66" t="s">
        <v>982</v>
      </c>
      <c r="H17">
        <v>0</v>
      </c>
      <c r="I17">
        <v>0</v>
      </c>
      <c r="J17">
        <v>0</v>
      </c>
      <c r="K17" t="s">
        <v>652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>
        <v>2</v>
      </c>
      <c r="B18">
        <v>36</v>
      </c>
      <c r="C18" t="s">
        <v>23</v>
      </c>
      <c r="D18" t="s">
        <v>649</v>
      </c>
      <c r="E18" s="66" t="s">
        <v>983</v>
      </c>
      <c r="F18">
        <v>19</v>
      </c>
      <c r="G18" s="66" t="s">
        <v>984</v>
      </c>
      <c r="H18">
        <v>1.2999999999999999E-2</v>
      </c>
      <c r="I18">
        <v>1.2999999999999999E-2</v>
      </c>
      <c r="J18">
        <v>0</v>
      </c>
      <c r="K18" t="s">
        <v>24</v>
      </c>
      <c r="L18" t="str">
        <f>IFERROR(VLOOKUP(C18,'Members List'!H:H,1,FALSE),"")</f>
        <v>Jordan Dawson</v>
      </c>
      <c r="M18" t="str">
        <f>IFERROR(VLOOKUP(L18,'Members List'!H:I,2,FALSE),"")</f>
        <v>Race - Junior (U15/U17/U19)</v>
      </c>
      <c r="N18">
        <v>12</v>
      </c>
    </row>
    <row r="19" spans="1:14" x14ac:dyDescent="0.25">
      <c r="A19">
        <v>3</v>
      </c>
      <c r="B19">
        <v>30</v>
      </c>
      <c r="C19" t="s">
        <v>985</v>
      </c>
      <c r="D19" t="s">
        <v>649</v>
      </c>
      <c r="E19" s="66" t="s">
        <v>986</v>
      </c>
      <c r="F19">
        <v>19</v>
      </c>
      <c r="G19" s="66" t="s">
        <v>987</v>
      </c>
      <c r="H19">
        <v>0.36699999999999999</v>
      </c>
      <c r="I19">
        <v>0.35399999999999998</v>
      </c>
      <c r="J19">
        <v>0</v>
      </c>
      <c r="K19">
        <v>30</v>
      </c>
      <c r="L19" t="str">
        <f>IFERROR(VLOOKUP(C19,'Members List'!H:H,1,FALSE),"")</f>
        <v/>
      </c>
      <c r="M19" t="str">
        <f>IFERROR(VLOOKUP(L19,'Members List'!H:I,2,FALSE),"")</f>
        <v/>
      </c>
    </row>
    <row r="20" spans="1:14" x14ac:dyDescent="0.25">
      <c r="A20">
        <v>4</v>
      </c>
      <c r="B20">
        <v>2</v>
      </c>
      <c r="C20" t="s">
        <v>819</v>
      </c>
      <c r="D20" t="s">
        <v>649</v>
      </c>
      <c r="E20" s="66" t="s">
        <v>988</v>
      </c>
      <c r="F20">
        <v>19</v>
      </c>
      <c r="G20" s="66" t="s">
        <v>989</v>
      </c>
      <c r="H20">
        <v>0.61299999999999999</v>
      </c>
      <c r="I20">
        <v>0.246</v>
      </c>
      <c r="J20">
        <v>0</v>
      </c>
      <c r="K20" t="s">
        <v>822</v>
      </c>
      <c r="L20" t="str">
        <f>IFERROR(VLOOKUP(C20,'Members List'!H:H,1,FALSE),"")</f>
        <v>Peter Mills</v>
      </c>
      <c r="M20" t="str">
        <f>IFERROR(VLOOKUP(L20,'Members List'!H:I,2,FALSE),"")</f>
        <v>Race - Masters U65</v>
      </c>
      <c r="N20">
        <v>8</v>
      </c>
    </row>
    <row r="21" spans="1:14" x14ac:dyDescent="0.25">
      <c r="A21">
        <v>5</v>
      </c>
      <c r="B21">
        <v>49</v>
      </c>
      <c r="C21" t="s">
        <v>693</v>
      </c>
      <c r="D21" t="s">
        <v>649</v>
      </c>
      <c r="E21" s="66" t="s">
        <v>990</v>
      </c>
      <c r="F21">
        <v>19</v>
      </c>
      <c r="G21" s="66" t="s">
        <v>991</v>
      </c>
      <c r="H21">
        <v>26.478000000000002</v>
      </c>
      <c r="I21">
        <v>25.864999999999998</v>
      </c>
      <c r="J21">
        <v>0</v>
      </c>
      <c r="K21" t="s">
        <v>696</v>
      </c>
      <c r="L21" t="str">
        <f>IFERROR(VLOOKUP(C21,'Members List'!H:H,1,FALSE),"")</f>
        <v/>
      </c>
      <c r="M21" t="str">
        <f>IFERROR(VLOOKUP(L21,'Members List'!H:I,2,FALSE),"")</f>
        <v/>
      </c>
    </row>
    <row r="22" spans="1:14" x14ac:dyDescent="0.25">
      <c r="A22">
        <v>6</v>
      </c>
      <c r="B22">
        <v>40</v>
      </c>
      <c r="C22" t="s">
        <v>992</v>
      </c>
      <c r="D22" t="s">
        <v>649</v>
      </c>
      <c r="E22" s="66" t="s">
        <v>993</v>
      </c>
      <c r="F22">
        <v>19</v>
      </c>
      <c r="G22" s="66" t="s">
        <v>994</v>
      </c>
      <c r="H22">
        <v>27.236999999999998</v>
      </c>
      <c r="I22">
        <v>0.75900000000000001</v>
      </c>
      <c r="J22">
        <v>0</v>
      </c>
      <c r="K22">
        <v>40</v>
      </c>
      <c r="L22" t="str">
        <f>IFERROR(VLOOKUP(C22,'Members List'!H:H,1,FALSE),"")</f>
        <v/>
      </c>
      <c r="M22" t="str">
        <f>IFERROR(VLOOKUP(L22,'Members List'!H:I,2,FALSE),"")</f>
        <v/>
      </c>
    </row>
    <row r="23" spans="1:14" x14ac:dyDescent="0.25">
      <c r="A23">
        <v>7</v>
      </c>
      <c r="B23">
        <v>27</v>
      </c>
      <c r="C23" t="s">
        <v>995</v>
      </c>
      <c r="D23" t="s">
        <v>649</v>
      </c>
      <c r="E23" s="66" t="s">
        <v>996</v>
      </c>
      <c r="F23">
        <v>19</v>
      </c>
      <c r="G23" s="66" t="s">
        <v>997</v>
      </c>
      <c r="H23">
        <v>29.725000000000001</v>
      </c>
      <c r="I23">
        <v>2.488</v>
      </c>
      <c r="J23">
        <v>0</v>
      </c>
      <c r="K23">
        <v>27</v>
      </c>
      <c r="L23" t="str">
        <f>IFERROR(VLOOKUP(C23,'Members List'!H:H,1,FALSE),"")</f>
        <v>Adam Wise</v>
      </c>
      <c r="M23" t="str">
        <f>IFERROR(VLOOKUP(L23,'Members List'!H:I,2,FALSE),"")</f>
        <v>Race - Masters - Regional</v>
      </c>
      <c r="N23">
        <v>5</v>
      </c>
    </row>
    <row r="24" spans="1:14" x14ac:dyDescent="0.25">
      <c r="A24">
        <v>8</v>
      </c>
      <c r="B24">
        <v>38</v>
      </c>
      <c r="C24" t="s">
        <v>998</v>
      </c>
      <c r="D24" t="s">
        <v>649</v>
      </c>
      <c r="E24" s="66" t="s">
        <v>999</v>
      </c>
      <c r="F24">
        <v>19</v>
      </c>
      <c r="G24" s="66" t="s">
        <v>1000</v>
      </c>
      <c r="H24" s="66" t="s">
        <v>1001</v>
      </c>
      <c r="I24" s="66" t="s">
        <v>1002</v>
      </c>
      <c r="J24">
        <v>0</v>
      </c>
      <c r="K24">
        <v>38</v>
      </c>
      <c r="L24" t="str">
        <f>IFERROR(VLOOKUP(C24,'Members List'!H:H,1,FALSE),"")</f>
        <v/>
      </c>
      <c r="M24" t="str">
        <f>IFERROR(VLOOKUP(L24,'Members List'!H:I,2,FALSE),"")</f>
        <v/>
      </c>
    </row>
    <row r="25" spans="1:14" x14ac:dyDescent="0.25">
      <c r="A25">
        <v>9</v>
      </c>
      <c r="B25">
        <v>48</v>
      </c>
      <c r="C25" t="s">
        <v>1003</v>
      </c>
      <c r="D25" t="s">
        <v>649</v>
      </c>
      <c r="E25" s="66" t="s">
        <v>1004</v>
      </c>
      <c r="F25">
        <v>17</v>
      </c>
      <c r="G25" s="66" t="s">
        <v>1005</v>
      </c>
      <c r="H25" t="s">
        <v>34</v>
      </c>
      <c r="I25" t="s">
        <v>34</v>
      </c>
      <c r="J25">
        <v>0</v>
      </c>
      <c r="K25">
        <v>48</v>
      </c>
      <c r="L25" t="str">
        <f>IFERROR(VLOOKUP(C25,'Members List'!H:H,1,FALSE),"")</f>
        <v>Lionel Soh</v>
      </c>
      <c r="M25" t="str">
        <f>IFERROR(VLOOKUP(L25,'Members List'!H:I,2,FALSE),"")</f>
        <v>Race - Masters - Regional</v>
      </c>
      <c r="N25">
        <v>3</v>
      </c>
    </row>
    <row r="26" spans="1:14" x14ac:dyDescent="0.25">
      <c r="A26" t="s">
        <v>29</v>
      </c>
      <c r="B26">
        <v>20</v>
      </c>
      <c r="C26" t="s">
        <v>1006</v>
      </c>
      <c r="D26" t="s">
        <v>649</v>
      </c>
      <c r="E26" t="s">
        <v>31</v>
      </c>
      <c r="F26">
        <v>16</v>
      </c>
      <c r="G26" s="66" t="s">
        <v>1007</v>
      </c>
      <c r="H26" t="s">
        <v>36</v>
      </c>
      <c r="I26" t="s">
        <v>32</v>
      </c>
      <c r="J26">
        <v>0</v>
      </c>
      <c r="K26" t="s">
        <v>1008</v>
      </c>
      <c r="L26" t="str">
        <f>IFERROR(VLOOKUP(C26,'Members List'!H:H,1,FALSE),"")</f>
        <v>Xiao-Peng Zheng</v>
      </c>
      <c r="M26" t="str">
        <f>IFERROR(VLOOKUP(L26,'Members List'!H:I,2,FALSE),"")</f>
        <v>Race - Elite and U23</v>
      </c>
      <c r="N26">
        <v>1</v>
      </c>
    </row>
    <row r="27" spans="1:14" x14ac:dyDescent="0.25">
      <c r="A27" t="s">
        <v>29</v>
      </c>
      <c r="B27">
        <v>33</v>
      </c>
      <c r="C27" t="s">
        <v>49</v>
      </c>
      <c r="D27" t="s">
        <v>649</v>
      </c>
      <c r="E27" t="s">
        <v>31</v>
      </c>
      <c r="F27">
        <v>12</v>
      </c>
      <c r="G27" s="66" t="s">
        <v>1009</v>
      </c>
      <c r="H27" t="s">
        <v>1010</v>
      </c>
      <c r="I27" t="s">
        <v>40</v>
      </c>
      <c r="J27">
        <v>0</v>
      </c>
      <c r="K27">
        <v>33</v>
      </c>
      <c r="L27" t="str">
        <f>IFERROR(VLOOKUP(C27,'Members List'!H:H,1,FALSE),"")</f>
        <v>Scott Taylor</v>
      </c>
      <c r="M27" t="str">
        <f>IFERROR(VLOOKUP(L27,'Members List'!H:I,2,FALSE),"")</f>
        <v>Race - Masters U65</v>
      </c>
      <c r="N27">
        <v>1</v>
      </c>
    </row>
    <row r="28" spans="1:14" x14ac:dyDescent="0.25">
      <c r="A28">
        <v>1</v>
      </c>
      <c r="B28">
        <v>6</v>
      </c>
      <c r="C28" t="s">
        <v>1011</v>
      </c>
      <c r="D28" t="s">
        <v>713</v>
      </c>
      <c r="E28" s="66" t="s">
        <v>1012</v>
      </c>
      <c r="F28">
        <v>15</v>
      </c>
      <c r="G28" s="66" t="s">
        <v>1013</v>
      </c>
      <c r="H28">
        <v>0</v>
      </c>
      <c r="I28">
        <v>0</v>
      </c>
      <c r="J28">
        <v>0</v>
      </c>
      <c r="K28">
        <v>6</v>
      </c>
      <c r="L28" t="str">
        <f>IFERROR(VLOOKUP(C28,'Members List'!H:H,1,FALSE),"")</f>
        <v>Ben McRobb</v>
      </c>
      <c r="M28" t="str">
        <f>IFERROR(VLOOKUP(L28,'Members List'!H:I,2,FALSE),"")</f>
        <v>Race - Masters U65</v>
      </c>
      <c r="N28">
        <v>12</v>
      </c>
    </row>
    <row r="29" spans="1:14" x14ac:dyDescent="0.25">
      <c r="A29">
        <v>2</v>
      </c>
      <c r="B29">
        <v>8</v>
      </c>
      <c r="C29" t="s">
        <v>1014</v>
      </c>
      <c r="D29" t="s">
        <v>713</v>
      </c>
      <c r="E29" s="66" t="s">
        <v>1015</v>
      </c>
      <c r="F29">
        <v>15</v>
      </c>
      <c r="G29" s="66" t="s">
        <v>1016</v>
      </c>
      <c r="H29">
        <v>1.4179999999999999</v>
      </c>
      <c r="I29">
        <v>1.4179999999999999</v>
      </c>
      <c r="J29">
        <v>0</v>
      </c>
      <c r="K29">
        <v>8</v>
      </c>
      <c r="L29" t="str">
        <f>IFERROR(VLOOKUP(C29,'Members List'!H:H,1,FALSE),"")</f>
        <v/>
      </c>
      <c r="M29" t="str">
        <f>IFERROR(VLOOKUP(L29,'Members List'!H:I,2,FALSE),"")</f>
        <v/>
      </c>
    </row>
    <row r="30" spans="1:14" x14ac:dyDescent="0.25">
      <c r="A30">
        <v>3</v>
      </c>
      <c r="B30">
        <v>18</v>
      </c>
      <c r="C30" t="s">
        <v>712</v>
      </c>
      <c r="D30" t="s">
        <v>713</v>
      </c>
      <c r="E30" s="66" t="s">
        <v>1017</v>
      </c>
      <c r="F30">
        <v>15</v>
      </c>
      <c r="G30" s="66" t="s">
        <v>1018</v>
      </c>
      <c r="H30">
        <v>1.736</v>
      </c>
      <c r="I30">
        <v>0.318</v>
      </c>
      <c r="J30">
        <v>0</v>
      </c>
      <c r="K30">
        <v>18</v>
      </c>
      <c r="L30" t="str">
        <f>IFERROR(VLOOKUP(C30,'Members List'!H:H,1,FALSE),"")</f>
        <v>Callum Hunter</v>
      </c>
      <c r="M30" t="str">
        <f>IFERROR(VLOOKUP(L30,'Members List'!H:I,2,FALSE),"")</f>
        <v>Race - Elite and U23 - Regional</v>
      </c>
      <c r="N30">
        <v>8</v>
      </c>
    </row>
    <row r="31" spans="1:14" x14ac:dyDescent="0.25">
      <c r="A31">
        <v>4</v>
      </c>
      <c r="B31">
        <v>25</v>
      </c>
      <c r="C31" t="s">
        <v>737</v>
      </c>
      <c r="D31" t="s">
        <v>713</v>
      </c>
      <c r="E31" s="66" t="s">
        <v>1019</v>
      </c>
      <c r="F31">
        <v>15</v>
      </c>
      <c r="G31" s="66" t="s">
        <v>1020</v>
      </c>
      <c r="H31">
        <v>2.2229999999999999</v>
      </c>
      <c r="I31">
        <v>0.48699999999999999</v>
      </c>
      <c r="J31">
        <v>0</v>
      </c>
      <c r="K31">
        <v>25</v>
      </c>
      <c r="L31" t="str">
        <f>IFERROR(VLOOKUP(C31,'Members List'!H:H,1,FALSE),"")</f>
        <v/>
      </c>
      <c r="M31" t="str">
        <f>IFERROR(VLOOKUP(L31,'Members List'!H:I,2,FALSE),"")</f>
        <v/>
      </c>
    </row>
    <row r="32" spans="1:14" x14ac:dyDescent="0.25">
      <c r="A32">
        <v>5</v>
      </c>
      <c r="B32">
        <v>5</v>
      </c>
      <c r="C32" t="s">
        <v>725</v>
      </c>
      <c r="D32" t="s">
        <v>713</v>
      </c>
      <c r="E32" s="66" t="s">
        <v>1021</v>
      </c>
      <c r="F32">
        <v>15</v>
      </c>
      <c r="G32" s="66" t="s">
        <v>1022</v>
      </c>
      <c r="H32">
        <v>2.802</v>
      </c>
      <c r="I32">
        <v>0.57899999999999996</v>
      </c>
      <c r="J32">
        <v>0</v>
      </c>
      <c r="K32">
        <v>5</v>
      </c>
      <c r="L32" t="str">
        <f>IFERROR(VLOOKUP(C32,'Members List'!H:H,1,FALSE),"")</f>
        <v>Ron McArthur</v>
      </c>
      <c r="M32" t="str">
        <f>IFERROR(VLOOKUP(L32,'Members List'!H:I,2,FALSE),"")</f>
        <v>Race - Masters 65+ / Para-Cycling</v>
      </c>
      <c r="N32">
        <v>5</v>
      </c>
    </row>
    <row r="33" spans="1:14" x14ac:dyDescent="0.25">
      <c r="A33">
        <v>6</v>
      </c>
      <c r="B33">
        <v>7</v>
      </c>
      <c r="C33" t="s">
        <v>1023</v>
      </c>
      <c r="D33" t="s">
        <v>713</v>
      </c>
      <c r="E33" s="66" t="s">
        <v>1024</v>
      </c>
      <c r="F33">
        <v>15</v>
      </c>
      <c r="G33" s="66" t="s">
        <v>1025</v>
      </c>
      <c r="H33">
        <v>2.843</v>
      </c>
      <c r="I33">
        <v>4.1000000000000002E-2</v>
      </c>
      <c r="J33">
        <v>0</v>
      </c>
      <c r="K33">
        <v>7</v>
      </c>
      <c r="L33" t="str">
        <f>IFERROR(VLOOKUP(C33,'Members List'!H:H,1,FALSE),"")</f>
        <v/>
      </c>
      <c r="M33" t="str">
        <f>IFERROR(VLOOKUP(L33,'Members List'!H:I,2,FALSE),"")</f>
        <v/>
      </c>
    </row>
    <row r="34" spans="1:14" x14ac:dyDescent="0.25">
      <c r="A34">
        <v>7</v>
      </c>
      <c r="B34">
        <v>16</v>
      </c>
      <c r="C34" t="s">
        <v>70</v>
      </c>
      <c r="D34" t="s">
        <v>713</v>
      </c>
      <c r="E34" s="66" t="s">
        <v>1026</v>
      </c>
      <c r="F34">
        <v>15</v>
      </c>
      <c r="G34" s="66" t="s">
        <v>1027</v>
      </c>
      <c r="H34">
        <v>3.31</v>
      </c>
      <c r="I34">
        <v>0.46700000000000003</v>
      </c>
      <c r="J34">
        <v>0</v>
      </c>
      <c r="K34">
        <v>16</v>
      </c>
      <c r="L34" t="str">
        <f>IFERROR(VLOOKUP(C34,'Members List'!H:H,1,FALSE),"")</f>
        <v>David Kennedy</v>
      </c>
      <c r="M34" t="str">
        <f>IFERROR(VLOOKUP(L34,'Members List'!H:I,2,FALSE),"")</f>
        <v>Race - Masters - Regional</v>
      </c>
      <c r="N34">
        <v>3</v>
      </c>
    </row>
    <row r="35" spans="1:14" x14ac:dyDescent="0.25">
      <c r="A35">
        <v>8</v>
      </c>
      <c r="B35">
        <v>28</v>
      </c>
      <c r="C35" t="s">
        <v>80</v>
      </c>
      <c r="D35" t="s">
        <v>713</v>
      </c>
      <c r="E35" s="66" t="s">
        <v>1028</v>
      </c>
      <c r="F35">
        <v>15</v>
      </c>
      <c r="G35" s="66" t="s">
        <v>1029</v>
      </c>
      <c r="H35">
        <v>3.367</v>
      </c>
      <c r="I35">
        <v>5.7000000000000002E-2</v>
      </c>
      <c r="J35">
        <v>0</v>
      </c>
      <c r="K35">
        <v>28</v>
      </c>
      <c r="L35" t="str">
        <f>IFERROR(VLOOKUP(C35,'Members List'!H:H,1,FALSE),"")</f>
        <v>Albert Ullbricht</v>
      </c>
      <c r="M35" t="str">
        <f>IFERROR(VLOOKUP(L35,'Members List'!H:I,2,FALSE),"")</f>
        <v>Race - Elite and U23</v>
      </c>
      <c r="N35">
        <v>2</v>
      </c>
    </row>
    <row r="36" spans="1:14" x14ac:dyDescent="0.25">
      <c r="A36">
        <v>9</v>
      </c>
      <c r="B36">
        <v>24</v>
      </c>
      <c r="C36" t="s">
        <v>754</v>
      </c>
      <c r="D36" t="s">
        <v>713</v>
      </c>
      <c r="E36" s="66" t="s">
        <v>1030</v>
      </c>
      <c r="F36">
        <v>15</v>
      </c>
      <c r="G36" s="66" t="s">
        <v>1031</v>
      </c>
      <c r="H36">
        <v>9.8409999999999993</v>
      </c>
      <c r="I36">
        <v>6.4740000000000002</v>
      </c>
      <c r="J36">
        <v>0</v>
      </c>
      <c r="K36" t="s">
        <v>757</v>
      </c>
      <c r="L36" t="str">
        <f>IFERROR(VLOOKUP(C36,'Members List'!H:H,1,FALSE),"")</f>
        <v>Baden Gray</v>
      </c>
      <c r="M36" t="str">
        <f>IFERROR(VLOOKUP(L36,'Members List'!H:I,2,FALSE),"")</f>
        <v>Race - Junior (U15/U17/U19) - Regional</v>
      </c>
      <c r="N36">
        <v>2</v>
      </c>
    </row>
    <row r="37" spans="1:14" x14ac:dyDescent="0.25">
      <c r="A37">
        <v>10</v>
      </c>
      <c r="B37">
        <v>31</v>
      </c>
      <c r="C37" t="s">
        <v>730</v>
      </c>
      <c r="D37" t="s">
        <v>713</v>
      </c>
      <c r="E37" s="66" t="s">
        <v>1032</v>
      </c>
      <c r="F37">
        <v>15</v>
      </c>
      <c r="G37" s="66" t="s">
        <v>1033</v>
      </c>
      <c r="H37">
        <v>10.842000000000001</v>
      </c>
      <c r="I37">
        <v>1.0009999999999999</v>
      </c>
      <c r="J37">
        <v>0</v>
      </c>
      <c r="K37" t="s">
        <v>733</v>
      </c>
      <c r="L37" t="str">
        <f>IFERROR(VLOOKUP(C37,'Members List'!H:H,1,FALSE),"")</f>
        <v>John Buonvecchi</v>
      </c>
      <c r="M37" t="str">
        <f>IFERROR(VLOOKUP(L37,'Members List'!H:I,2,FALSE),"")</f>
        <v>Race - Masters U65</v>
      </c>
      <c r="N37">
        <v>2</v>
      </c>
    </row>
    <row r="38" spans="1:14" x14ac:dyDescent="0.25">
      <c r="A38">
        <v>11</v>
      </c>
      <c r="B38">
        <v>22</v>
      </c>
      <c r="C38" t="s">
        <v>78</v>
      </c>
      <c r="D38" t="s">
        <v>713</v>
      </c>
      <c r="E38" s="66" t="s">
        <v>1034</v>
      </c>
      <c r="F38">
        <v>15</v>
      </c>
      <c r="G38" s="66" t="s">
        <v>1035</v>
      </c>
      <c r="H38">
        <v>23.024999999999999</v>
      </c>
      <c r="I38">
        <v>12.183</v>
      </c>
      <c r="J38">
        <v>0</v>
      </c>
      <c r="K38" t="s">
        <v>79</v>
      </c>
      <c r="L38" t="str">
        <f>IFERROR(VLOOKUP(C38,'Members List'!H:H,1,FALSE),"")</f>
        <v>Nick Cowie</v>
      </c>
      <c r="M38" t="str">
        <f>IFERROR(VLOOKUP(L38,'Members List'!H:I,2,FALSE),"")</f>
        <v>Race - Masters - Regional</v>
      </c>
      <c r="N38">
        <v>2</v>
      </c>
    </row>
    <row r="39" spans="1:14" x14ac:dyDescent="0.25">
      <c r="A39" t="s">
        <v>29</v>
      </c>
      <c r="B39">
        <v>23</v>
      </c>
      <c r="C39" t="s">
        <v>1036</v>
      </c>
      <c r="D39" t="s">
        <v>713</v>
      </c>
      <c r="E39" t="s">
        <v>31</v>
      </c>
      <c r="F39">
        <v>8</v>
      </c>
      <c r="G39" s="66" t="s">
        <v>1037</v>
      </c>
      <c r="H39" t="s">
        <v>1010</v>
      </c>
      <c r="I39" t="s">
        <v>1010</v>
      </c>
      <c r="J39">
        <v>0</v>
      </c>
      <c r="K39">
        <v>23</v>
      </c>
      <c r="L39" t="str">
        <f>IFERROR(VLOOKUP(C39,'Members List'!H:H,1,FALSE),"")</f>
        <v/>
      </c>
      <c r="M39" t="str">
        <f>IFERROR(VLOOKUP(L39,'Members List'!H:I,2,FALSE),"")</f>
        <v/>
      </c>
      <c r="N39">
        <v>1</v>
      </c>
    </row>
    <row r="40" spans="1:14" x14ac:dyDescent="0.25">
      <c r="A40">
        <v>1</v>
      </c>
      <c r="B40">
        <v>9</v>
      </c>
      <c r="C40" t="s">
        <v>62</v>
      </c>
      <c r="D40" t="s">
        <v>761</v>
      </c>
      <c r="E40" s="66" t="s">
        <v>1038</v>
      </c>
      <c r="F40">
        <v>13</v>
      </c>
      <c r="G40" s="66" t="s">
        <v>1039</v>
      </c>
      <c r="H40">
        <v>0</v>
      </c>
      <c r="I40">
        <v>0</v>
      </c>
      <c r="J40">
        <v>0</v>
      </c>
      <c r="K40">
        <v>9</v>
      </c>
      <c r="L40" t="str">
        <f>IFERROR(VLOOKUP(C40,'Members List'!H:H,1,FALSE),"")</f>
        <v>Adam Jones</v>
      </c>
      <c r="M40" t="str">
        <f>IFERROR(VLOOKUP(L40,'Members List'!H:I,2,FALSE),"")</f>
        <v>Race - Masters U65</v>
      </c>
      <c r="N40">
        <v>8</v>
      </c>
    </row>
    <row r="41" spans="1:14" x14ac:dyDescent="0.25">
      <c r="A41">
        <v>2</v>
      </c>
      <c r="B41">
        <v>1</v>
      </c>
      <c r="C41" t="s">
        <v>83</v>
      </c>
      <c r="D41" t="s">
        <v>761</v>
      </c>
      <c r="E41" s="66" t="s">
        <v>1040</v>
      </c>
      <c r="F41">
        <v>13</v>
      </c>
      <c r="G41" s="66" t="s">
        <v>1041</v>
      </c>
      <c r="H41">
        <v>0.82799999999999996</v>
      </c>
      <c r="I41">
        <v>0.82799999999999996</v>
      </c>
      <c r="J41">
        <v>0</v>
      </c>
      <c r="K41" t="s">
        <v>84</v>
      </c>
      <c r="L41" t="str">
        <f>IFERROR(VLOOKUP(C41,'Members List'!H:H,1,FALSE),"")</f>
        <v>Clint Hort</v>
      </c>
      <c r="M41" t="str">
        <f>IFERROR(VLOOKUP(L41,'Members List'!H:I,2,FALSE),"")</f>
        <v>Race - Masters - Regional</v>
      </c>
      <c r="N41">
        <v>6</v>
      </c>
    </row>
    <row r="42" spans="1:14" x14ac:dyDescent="0.25">
      <c r="A42">
        <v>3</v>
      </c>
      <c r="B42">
        <v>15</v>
      </c>
      <c r="C42" t="s">
        <v>916</v>
      </c>
      <c r="D42" t="s">
        <v>761</v>
      </c>
      <c r="E42" s="66" t="s">
        <v>1042</v>
      </c>
      <c r="F42">
        <v>13</v>
      </c>
      <c r="G42" s="66" t="s">
        <v>1043</v>
      </c>
      <c r="H42">
        <v>1.008</v>
      </c>
      <c r="I42">
        <v>0.18</v>
      </c>
      <c r="J42">
        <v>0</v>
      </c>
      <c r="K42" t="s">
        <v>919</v>
      </c>
      <c r="L42" t="str">
        <f>IFERROR(VLOOKUP(C42,'Members List'!H:H,1,FALSE),"")</f>
        <v>Zoe Stolton</v>
      </c>
      <c r="M42" t="str">
        <f>IFERROR(VLOOKUP(L42,'Members List'!H:I,2,FALSE),"")</f>
        <v>Race - Masters U65</v>
      </c>
      <c r="N42">
        <v>3</v>
      </c>
    </row>
    <row r="43" spans="1:14" x14ac:dyDescent="0.25">
      <c r="A43">
        <v>4</v>
      </c>
      <c r="B43">
        <v>26</v>
      </c>
      <c r="C43" t="s">
        <v>927</v>
      </c>
      <c r="D43" t="s">
        <v>761</v>
      </c>
      <c r="E43" s="66" t="s">
        <v>1044</v>
      </c>
      <c r="F43">
        <v>13</v>
      </c>
      <c r="G43" s="66" t="s">
        <v>1045</v>
      </c>
      <c r="H43">
        <v>7.7649999999999997</v>
      </c>
      <c r="I43">
        <v>6.7569999999999997</v>
      </c>
      <c r="J43">
        <v>0</v>
      </c>
      <c r="K43">
        <v>26</v>
      </c>
      <c r="L43" t="str">
        <f>IFERROR(VLOOKUP(C43,'Members List'!H:H,1,FALSE),"")</f>
        <v/>
      </c>
      <c r="M43" t="str">
        <f>IFERROR(VLOOKUP(L43,'Members List'!H:I,2,FALSE),"")</f>
        <v/>
      </c>
    </row>
    <row r="44" spans="1:14" x14ac:dyDescent="0.25">
      <c r="A44">
        <v>5</v>
      </c>
      <c r="B44">
        <v>31</v>
      </c>
      <c r="C44" t="s">
        <v>86</v>
      </c>
      <c r="D44" t="s">
        <v>761</v>
      </c>
      <c r="E44" s="66" t="s">
        <v>1046</v>
      </c>
      <c r="F44">
        <v>13</v>
      </c>
      <c r="G44" s="66" t="s">
        <v>1047</v>
      </c>
      <c r="H44">
        <v>8.3439999999999994</v>
      </c>
      <c r="I44">
        <v>0.57899999999999996</v>
      </c>
      <c r="J44">
        <v>0</v>
      </c>
      <c r="K44">
        <v>31</v>
      </c>
      <c r="L44" t="str">
        <f>IFERROR(VLOOKUP(C44,'Members List'!H:H,1,FALSE),"")</f>
        <v>Andrew Lindsay</v>
      </c>
      <c r="M44" t="str">
        <f>IFERROR(VLOOKUP(L44,'Members List'!H:I,2,FALSE),"")</f>
        <v>Race - Junior (U15/U17/U19)</v>
      </c>
      <c r="N44">
        <v>2</v>
      </c>
    </row>
    <row r="45" spans="1:14" x14ac:dyDescent="0.25">
      <c r="A45">
        <v>6</v>
      </c>
      <c r="B45">
        <v>12</v>
      </c>
      <c r="C45" t="s">
        <v>81</v>
      </c>
      <c r="D45" t="s">
        <v>761</v>
      </c>
      <c r="E45" s="66" t="s">
        <v>1048</v>
      </c>
      <c r="F45">
        <v>13</v>
      </c>
      <c r="G45" s="66" t="s">
        <v>1049</v>
      </c>
      <c r="H45">
        <v>48.265999999999998</v>
      </c>
      <c r="I45">
        <v>39.921999999999997</v>
      </c>
      <c r="J45">
        <v>0</v>
      </c>
      <c r="K45">
        <v>12</v>
      </c>
      <c r="L45" t="str">
        <f>IFERROR(VLOOKUP(C45,'Members List'!H:H,1,FALSE),"")</f>
        <v>Roger De Pontes</v>
      </c>
      <c r="M45" t="str">
        <f>IFERROR(VLOOKUP(L45,'Members List'!H:I,2,FALSE),"")</f>
        <v>Race - Masters - Regional</v>
      </c>
      <c r="N45">
        <v>2</v>
      </c>
    </row>
    <row r="46" spans="1:14" x14ac:dyDescent="0.25">
      <c r="A46">
        <v>1</v>
      </c>
      <c r="B46">
        <v>14</v>
      </c>
      <c r="C46" t="s">
        <v>1050</v>
      </c>
      <c r="D46" t="s">
        <v>782</v>
      </c>
      <c r="E46" s="66" t="s">
        <v>1051</v>
      </c>
      <c r="F46">
        <v>9</v>
      </c>
      <c r="G46" s="66" t="s">
        <v>1052</v>
      </c>
      <c r="H46">
        <v>0</v>
      </c>
      <c r="I46">
        <v>0</v>
      </c>
      <c r="J46">
        <v>0</v>
      </c>
      <c r="K46">
        <v>14</v>
      </c>
      <c r="L46" t="str">
        <f>IFERROR(VLOOKUP(C46,'Members List'!H:H,1,FALSE),"")</f>
        <v>Phillip Edwards</v>
      </c>
      <c r="M46" t="str">
        <f>IFERROR(VLOOKUP(L46,'Members List'!H:I,2,FALSE),"")</f>
        <v>Race - Masters - Regional</v>
      </c>
      <c r="N46">
        <v>6</v>
      </c>
    </row>
    <row r="47" spans="1:14" x14ac:dyDescent="0.25">
      <c r="A47">
        <v>2</v>
      </c>
      <c r="B47">
        <v>10</v>
      </c>
      <c r="C47" t="s">
        <v>91</v>
      </c>
      <c r="D47" t="s">
        <v>782</v>
      </c>
      <c r="E47" s="66" t="s">
        <v>1053</v>
      </c>
      <c r="F47">
        <v>9</v>
      </c>
      <c r="G47" s="66" t="s">
        <v>1054</v>
      </c>
      <c r="H47">
        <v>8.1000000000000003E-2</v>
      </c>
      <c r="I47">
        <v>8.1000000000000003E-2</v>
      </c>
      <c r="J47">
        <v>0</v>
      </c>
      <c r="K47">
        <v>10</v>
      </c>
      <c r="L47" t="str">
        <f>IFERROR(VLOOKUP(C47,'Members List'!H:H,1,FALSE),"")</f>
        <v>John Bywater</v>
      </c>
      <c r="M47" t="str">
        <f>IFERROR(VLOOKUP(L47,'Members List'!H:I,2,FALSE),"")</f>
        <v>Race - Masters U65</v>
      </c>
      <c r="N47">
        <v>5</v>
      </c>
    </row>
    <row r="48" spans="1:14" x14ac:dyDescent="0.25">
      <c r="A48">
        <v>3</v>
      </c>
      <c r="B48">
        <v>13</v>
      </c>
      <c r="C48" t="s">
        <v>85</v>
      </c>
      <c r="D48" t="s">
        <v>782</v>
      </c>
      <c r="E48" s="66" t="s">
        <v>1055</v>
      </c>
      <c r="F48">
        <v>9</v>
      </c>
      <c r="G48" s="66" t="s">
        <v>1056</v>
      </c>
      <c r="H48">
        <v>1.1359999999999999</v>
      </c>
      <c r="I48">
        <v>1.0549999999999999</v>
      </c>
      <c r="J48">
        <v>0</v>
      </c>
      <c r="K48">
        <v>13</v>
      </c>
      <c r="L48" t="str">
        <f>IFERROR(VLOOKUP(C48,'Members List'!H:H,1,FALSE),"")</f>
        <v>Tony Da Silva</v>
      </c>
      <c r="M48" t="str">
        <f>IFERROR(VLOOKUP(L48,'Members List'!H:I,2,FALSE),"")</f>
        <v>Race - Masters U65</v>
      </c>
      <c r="N48">
        <v>3</v>
      </c>
    </row>
    <row r="49" spans="1:14" x14ac:dyDescent="0.25">
      <c r="A49">
        <v>4</v>
      </c>
      <c r="B49">
        <v>19</v>
      </c>
      <c r="C49" t="s">
        <v>793</v>
      </c>
      <c r="D49" t="s">
        <v>782</v>
      </c>
      <c r="E49" s="66" t="s">
        <v>1057</v>
      </c>
      <c r="F49">
        <v>9</v>
      </c>
      <c r="G49" s="66" t="s">
        <v>1058</v>
      </c>
      <c r="H49">
        <v>1.92</v>
      </c>
      <c r="I49">
        <v>0.78400000000000003</v>
      </c>
      <c r="J49">
        <v>0</v>
      </c>
      <c r="K49">
        <v>19</v>
      </c>
      <c r="L49" t="str">
        <f>IFERROR(VLOOKUP(C49,'Members List'!H:H,1,FALSE),"")</f>
        <v>John Mogg</v>
      </c>
      <c r="M49" t="str">
        <f>IFERROR(VLOOKUP(L49,'Members List'!H:I,2,FALSE),"")</f>
        <v>Race - Masters - Regional</v>
      </c>
      <c r="N49">
        <v>2</v>
      </c>
    </row>
    <row r="50" spans="1:14" x14ac:dyDescent="0.25">
      <c r="A50">
        <v>5</v>
      </c>
      <c r="B50">
        <v>4</v>
      </c>
      <c r="C50" t="s">
        <v>88</v>
      </c>
      <c r="D50" t="s">
        <v>782</v>
      </c>
      <c r="E50" s="66" t="s">
        <v>1059</v>
      </c>
      <c r="F50">
        <v>9</v>
      </c>
      <c r="G50" s="66" t="s">
        <v>1060</v>
      </c>
      <c r="H50">
        <v>18.829999999999998</v>
      </c>
      <c r="I50">
        <v>16.91</v>
      </c>
      <c r="J50">
        <v>0</v>
      </c>
      <c r="K50" t="s">
        <v>89</v>
      </c>
      <c r="L50" t="str">
        <f>IFERROR(VLOOKUP(C50,'Members List'!H:H,1,FALSE),"")</f>
        <v>Heather Connan</v>
      </c>
      <c r="M50" t="str">
        <f>IFERROR(VLOOKUP(L50,'Members List'!H:I,2,FALSE),"")</f>
        <v>Race - Masters U65</v>
      </c>
      <c r="N50">
        <v>2</v>
      </c>
    </row>
    <row r="51" spans="1:14" x14ac:dyDescent="0.25">
      <c r="L51" t="str">
        <f>IFERROR(VLOOKUP(C51,'Members List'!H:H,1,FALSE),"")</f>
        <v/>
      </c>
      <c r="M51" t="str">
        <f>IFERROR(VLOOKUP(L51,'Members List'!H:I,2,FALSE),"")</f>
        <v/>
      </c>
    </row>
    <row r="52" spans="1:14" x14ac:dyDescent="0.25">
      <c r="L52" t="str">
        <f>IFERROR(VLOOKUP(C52,'Members List'!H:H,1,FALSE),"")</f>
        <v/>
      </c>
      <c r="M52" t="str">
        <f>IFERROR(VLOOKUP(L52,'Members List'!H:I,2,FALSE),"")</f>
        <v/>
      </c>
    </row>
    <row r="53" spans="1:14" x14ac:dyDescent="0.25">
      <c r="L53" t="str">
        <f>IFERROR(VLOOKUP(C53,'Members List'!H:H,1,FALSE),"")</f>
        <v/>
      </c>
      <c r="M53" t="str">
        <f>IFERROR(VLOOKUP(L53,'Members List'!H:I,2,FALSE),"")</f>
        <v/>
      </c>
    </row>
    <row r="54" spans="1:14" x14ac:dyDescent="0.25">
      <c r="L54" t="str">
        <f>IFERROR(VLOOKUP(C54,'Members List'!H:H,1,FALSE),"")</f>
        <v/>
      </c>
      <c r="M54" t="str">
        <f>IFERROR(VLOOKUP(L54,'Members List'!H:I,2,FALSE),"")</f>
        <v/>
      </c>
    </row>
    <row r="55" spans="1:14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:14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:14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:14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:14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:14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:14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:14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:14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:14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</sheetData>
  <sheetProtection algorithmName="SHA-512" hashValue="Gak32ABxMnz4K95w9KcbqVj0TWvtJ4MiMXvfSa/oCKoWnjeVraIzB76QV1o/50wAdJgbjo0053ppZkS5B2rSBQ==" saltValue="QYKEQ7iSPRJVNmdmKOS+Uw==" spinCount="100000"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967A-BDB4-49FC-9D09-FF4139C9A7C3}">
  <dimension ref="A1:N99"/>
  <sheetViews>
    <sheetView topLeftCell="A22" workbookViewId="0">
      <selection activeCell="N55" sqref="N55"/>
    </sheetView>
  </sheetViews>
  <sheetFormatPr defaultRowHeight="15" x14ac:dyDescent="0.25"/>
  <cols>
    <col min="1" max="1" width="4.7109375" bestFit="1" customWidth="1"/>
    <col min="2" max="2" width="4.140625" bestFit="1" customWidth="1"/>
    <col min="3" max="3" width="20.28515625" bestFit="1" customWidth="1"/>
    <col min="4" max="4" width="8.85546875" bestFit="1" customWidth="1"/>
    <col min="5" max="5" width="8.140625" bestFit="1" customWidth="1"/>
    <col min="6" max="6" width="4.85546875" bestFit="1" customWidth="1"/>
    <col min="10" max="10" width="6.5703125" bestFit="1" customWidth="1"/>
    <col min="11" max="11" width="12.140625" bestFit="1" customWidth="1"/>
    <col min="12" max="12" width="18.85546875" bestFit="1" customWidth="1"/>
    <col min="13" max="13" width="30.42578125" bestFit="1" customWidth="1"/>
    <col min="14" max="14" width="6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</v>
      </c>
    </row>
    <row r="2" spans="1:14" x14ac:dyDescent="0.25">
      <c r="A2">
        <v>1</v>
      </c>
      <c r="B2">
        <v>48</v>
      </c>
      <c r="C2" t="s">
        <v>20</v>
      </c>
      <c r="D2" t="s">
        <v>609</v>
      </c>
      <c r="E2" s="66" t="s">
        <v>1061</v>
      </c>
      <c r="F2">
        <v>17</v>
      </c>
      <c r="G2" s="66" t="s">
        <v>1062</v>
      </c>
      <c r="H2">
        <v>0</v>
      </c>
      <c r="I2">
        <v>0</v>
      </c>
      <c r="J2">
        <v>0</v>
      </c>
      <c r="K2">
        <v>48</v>
      </c>
      <c r="L2" t="str">
        <f>IFERROR(VLOOKUP(C2,'Members List'!H:H,1,FALSE),"")</f>
        <v>Theo Yates</v>
      </c>
      <c r="M2" t="str">
        <f>IFERROR(VLOOKUP(L2,'Members List'!H:I,2,FALSE),"")</f>
        <v>Race - Elite and U23</v>
      </c>
      <c r="N2">
        <v>12</v>
      </c>
    </row>
    <row r="3" spans="1:14" x14ac:dyDescent="0.25">
      <c r="A3">
        <v>2</v>
      </c>
      <c r="B3">
        <v>35</v>
      </c>
      <c r="C3" t="s">
        <v>16</v>
      </c>
      <c r="D3" t="s">
        <v>609</v>
      </c>
      <c r="E3" s="66" t="s">
        <v>1063</v>
      </c>
      <c r="F3">
        <v>17</v>
      </c>
      <c r="G3" s="66" t="s">
        <v>1064</v>
      </c>
      <c r="H3">
        <v>2.2909999999999999</v>
      </c>
      <c r="I3">
        <v>2.2909999999999999</v>
      </c>
      <c r="J3">
        <v>0</v>
      </c>
      <c r="K3">
        <v>35</v>
      </c>
      <c r="L3" t="str">
        <f>IFERROR(VLOOKUP(C3,'Members List'!H:H,1,FALSE),"")</f>
        <v/>
      </c>
      <c r="M3" t="str">
        <f>IFERROR(VLOOKUP(L3,'Members List'!H:I,2,FALSE),"")</f>
        <v/>
      </c>
    </row>
    <row r="4" spans="1:14" x14ac:dyDescent="0.25">
      <c r="A4">
        <v>3</v>
      </c>
      <c r="B4">
        <v>43</v>
      </c>
      <c r="C4" t="s">
        <v>15</v>
      </c>
      <c r="D4" t="s">
        <v>609</v>
      </c>
      <c r="E4" s="66" t="s">
        <v>1065</v>
      </c>
      <c r="F4">
        <v>17</v>
      </c>
      <c r="G4" s="66" t="s">
        <v>1066</v>
      </c>
      <c r="H4">
        <v>2.8919999999999999</v>
      </c>
      <c r="I4">
        <v>0.60099999999999998</v>
      </c>
      <c r="J4">
        <v>0</v>
      </c>
      <c r="K4">
        <v>43</v>
      </c>
      <c r="L4" t="str">
        <f>IFERROR(VLOOKUP(C4,'Members List'!H:H,1,FALSE),"")</f>
        <v/>
      </c>
      <c r="M4" t="str">
        <f>IFERROR(VLOOKUP(L4,'Members List'!H:I,2,FALSE),"")</f>
        <v/>
      </c>
    </row>
    <row r="5" spans="1:14" x14ac:dyDescent="0.25">
      <c r="A5">
        <v>4</v>
      </c>
      <c r="B5">
        <v>46</v>
      </c>
      <c r="C5" t="s">
        <v>23</v>
      </c>
      <c r="D5" t="s">
        <v>609</v>
      </c>
      <c r="E5" s="66" t="s">
        <v>1067</v>
      </c>
      <c r="F5">
        <v>17</v>
      </c>
      <c r="G5" s="66" t="s">
        <v>1068</v>
      </c>
      <c r="H5">
        <v>12.144</v>
      </c>
      <c r="I5">
        <v>9.2520000000000007</v>
      </c>
      <c r="J5">
        <v>0</v>
      </c>
      <c r="K5" t="s">
        <v>24</v>
      </c>
      <c r="L5" t="str">
        <f>IFERROR(VLOOKUP(C5,'Members List'!H:H,1,FALSE),"")</f>
        <v>Jordan Dawson</v>
      </c>
      <c r="M5" t="str">
        <f>IFERROR(VLOOKUP(L5,'Members List'!H:I,2,FALSE),"")</f>
        <v>Race - Junior (U15/U17/U19)</v>
      </c>
      <c r="N5">
        <v>8</v>
      </c>
    </row>
    <row r="6" spans="1:14" x14ac:dyDescent="0.25">
      <c r="A6">
        <v>5</v>
      </c>
      <c r="B6">
        <v>49</v>
      </c>
      <c r="C6" t="s">
        <v>35</v>
      </c>
      <c r="D6" t="s">
        <v>609</v>
      </c>
      <c r="E6" s="66" t="s">
        <v>1069</v>
      </c>
      <c r="F6">
        <v>17</v>
      </c>
      <c r="G6" s="66" t="s">
        <v>1070</v>
      </c>
      <c r="H6">
        <v>21.547999999999998</v>
      </c>
      <c r="I6">
        <v>9.4039999999999999</v>
      </c>
      <c r="J6">
        <v>0</v>
      </c>
      <c r="K6">
        <v>49</v>
      </c>
      <c r="L6" t="str">
        <f>IFERROR(VLOOKUP(C6,'Members List'!H:H,1,FALSE),"")</f>
        <v>Matthew Peterson</v>
      </c>
      <c r="M6" t="str">
        <f>IFERROR(VLOOKUP(L6,'Members List'!H:I,2,FALSE),"")</f>
        <v>Race - Elite and U23</v>
      </c>
      <c r="N6">
        <v>5</v>
      </c>
    </row>
    <row r="7" spans="1:14" x14ac:dyDescent="0.25">
      <c r="A7">
        <v>6</v>
      </c>
      <c r="B7">
        <v>45</v>
      </c>
      <c r="C7" t="s">
        <v>21</v>
      </c>
      <c r="D7" t="s">
        <v>609</v>
      </c>
      <c r="E7" s="66" t="s">
        <v>1071</v>
      </c>
      <c r="F7">
        <v>17</v>
      </c>
      <c r="G7" s="66" t="s">
        <v>1072</v>
      </c>
      <c r="H7" s="66" t="s">
        <v>1073</v>
      </c>
      <c r="I7" s="66" t="s">
        <v>1074</v>
      </c>
      <c r="J7">
        <v>0</v>
      </c>
      <c r="K7">
        <v>45</v>
      </c>
      <c r="L7" t="str">
        <f>IFERROR(VLOOKUP(C7,'Members List'!H:H,1,FALSE),"")</f>
        <v>Wade Longworth</v>
      </c>
      <c r="M7" t="str">
        <f>IFERROR(VLOOKUP(L7,'Members List'!H:I,2,FALSE),"")</f>
        <v>Race - Elite and U23</v>
      </c>
      <c r="N7">
        <v>3</v>
      </c>
    </row>
    <row r="8" spans="1:14" x14ac:dyDescent="0.25">
      <c r="A8">
        <v>7</v>
      </c>
      <c r="B8">
        <v>52</v>
      </c>
      <c r="C8" t="s">
        <v>1075</v>
      </c>
      <c r="D8" t="s">
        <v>609</v>
      </c>
      <c r="E8" s="66" t="s">
        <v>1076</v>
      </c>
      <c r="F8">
        <v>17</v>
      </c>
      <c r="G8" s="66" t="s">
        <v>1077</v>
      </c>
      <c r="H8" s="66" t="s">
        <v>1078</v>
      </c>
      <c r="I8">
        <v>0.158</v>
      </c>
      <c r="J8">
        <v>0</v>
      </c>
      <c r="K8">
        <v>52</v>
      </c>
      <c r="L8" t="str">
        <f>IFERROR(VLOOKUP(C8,'Members List'!H:H,1,FALSE),"")</f>
        <v/>
      </c>
      <c r="M8" t="str">
        <f>IFERROR(VLOOKUP(L8,'Members List'!H:I,2,FALSE),"")</f>
        <v/>
      </c>
    </row>
    <row r="9" spans="1:14" x14ac:dyDescent="0.25">
      <c r="A9">
        <v>8</v>
      </c>
      <c r="B9">
        <v>30</v>
      </c>
      <c r="C9" t="s">
        <v>42</v>
      </c>
      <c r="D9" t="s">
        <v>609</v>
      </c>
      <c r="E9" s="66" t="s">
        <v>1079</v>
      </c>
      <c r="F9">
        <v>17</v>
      </c>
      <c r="G9" s="66" t="s">
        <v>1080</v>
      </c>
      <c r="H9" s="66" t="s">
        <v>1081</v>
      </c>
      <c r="I9">
        <v>8.8999999999999996E-2</v>
      </c>
      <c r="J9">
        <v>0</v>
      </c>
      <c r="K9">
        <v>30</v>
      </c>
      <c r="L9" t="str">
        <f>IFERROR(VLOOKUP(C9,'Members List'!H:H,1,FALSE),"")</f>
        <v>Luke Colum</v>
      </c>
      <c r="M9" t="str">
        <f>IFERROR(VLOOKUP(L9,'Members List'!H:I,2,FALSE),"")</f>
        <v>Race - Elite and U23 - Regional</v>
      </c>
      <c r="N9">
        <v>2</v>
      </c>
    </row>
    <row r="10" spans="1:14" x14ac:dyDescent="0.25">
      <c r="A10">
        <v>9</v>
      </c>
      <c r="B10">
        <v>38</v>
      </c>
      <c r="C10" t="s">
        <v>1082</v>
      </c>
      <c r="D10" t="s">
        <v>609</v>
      </c>
      <c r="E10" s="66" t="s">
        <v>1083</v>
      </c>
      <c r="F10">
        <v>17</v>
      </c>
      <c r="G10" s="66" t="s">
        <v>1084</v>
      </c>
      <c r="H10" s="66" t="s">
        <v>1085</v>
      </c>
      <c r="I10">
        <v>0.20899999999999999</v>
      </c>
      <c r="J10">
        <v>0</v>
      </c>
      <c r="K10" t="s">
        <v>1086</v>
      </c>
      <c r="L10" t="str">
        <f>IFERROR(VLOOKUP(C10,'Members List'!H:H,1,FALSE),"")</f>
        <v/>
      </c>
      <c r="M10" t="str">
        <f>IFERROR(VLOOKUP(L10,'Members List'!H:I,2,FALSE),"")</f>
        <v/>
      </c>
    </row>
    <row r="11" spans="1:14" x14ac:dyDescent="0.25">
      <c r="A11">
        <v>10</v>
      </c>
      <c r="B11">
        <v>39</v>
      </c>
      <c r="C11" t="s">
        <v>1087</v>
      </c>
      <c r="D11" t="s">
        <v>609</v>
      </c>
      <c r="E11" s="66" t="s">
        <v>1088</v>
      </c>
      <c r="F11">
        <v>17</v>
      </c>
      <c r="G11" s="66" t="s">
        <v>1089</v>
      </c>
      <c r="H11" s="66" t="s">
        <v>1090</v>
      </c>
      <c r="I11">
        <v>2.9889999999999999</v>
      </c>
      <c r="J11">
        <v>0</v>
      </c>
      <c r="K11" s="67" t="s">
        <v>1091</v>
      </c>
      <c r="L11" t="str">
        <f>IFERROR(VLOOKUP(C11,'Members List'!H:H,1,FALSE),"")</f>
        <v>Phillip Deisel</v>
      </c>
      <c r="M11" t="str">
        <f>IFERROR(VLOOKUP(L11,'Members List'!H:I,2,FALSE),"")</f>
        <v>Race - Masters U65</v>
      </c>
      <c r="N11">
        <v>2</v>
      </c>
    </row>
    <row r="12" spans="1:14" x14ac:dyDescent="0.25">
      <c r="A12">
        <v>11</v>
      </c>
      <c r="B12">
        <v>5</v>
      </c>
      <c r="C12" t="s">
        <v>27</v>
      </c>
      <c r="D12" t="s">
        <v>609</v>
      </c>
      <c r="E12" s="66" t="s">
        <v>1092</v>
      </c>
      <c r="F12">
        <v>17</v>
      </c>
      <c r="G12" s="66" t="s">
        <v>1093</v>
      </c>
      <c r="H12" s="66" t="s">
        <v>1094</v>
      </c>
      <c r="I12">
        <v>3.03</v>
      </c>
      <c r="J12">
        <v>0</v>
      </c>
      <c r="K12" t="s">
        <v>28</v>
      </c>
      <c r="L12" t="str">
        <f>IFERROR(VLOOKUP(C12,'Members List'!H:H,1,FALSE),"")</f>
        <v>Dominic Da Silva</v>
      </c>
      <c r="M12" t="str">
        <f>IFERROR(VLOOKUP(L12,'Members List'!H:I,2,FALSE),"")</f>
        <v>Race - Masters U65</v>
      </c>
      <c r="N12">
        <v>2</v>
      </c>
    </row>
    <row r="13" spans="1:14" x14ac:dyDescent="0.25">
      <c r="A13">
        <v>12</v>
      </c>
      <c r="B13">
        <v>18</v>
      </c>
      <c r="C13" t="s">
        <v>39</v>
      </c>
      <c r="D13" t="s">
        <v>609</v>
      </c>
      <c r="E13" s="66" t="s">
        <v>1095</v>
      </c>
      <c r="F13">
        <v>17</v>
      </c>
      <c r="G13" s="66" t="s">
        <v>1096</v>
      </c>
      <c r="H13" s="66" t="s">
        <v>1097</v>
      </c>
      <c r="I13">
        <v>7.4189999999999996</v>
      </c>
      <c r="J13">
        <v>0</v>
      </c>
      <c r="K13" t="s">
        <v>41</v>
      </c>
      <c r="L13" t="str">
        <f>IFERROR(VLOOKUP(C13,'Members List'!H:H,1,FALSE),"")</f>
        <v>Liam Magowan</v>
      </c>
      <c r="M13" t="str">
        <f>IFERROR(VLOOKUP(L13,'Members List'!H:I,2,FALSE),"")</f>
        <v>Race - Elite and U23</v>
      </c>
      <c r="N13">
        <v>2</v>
      </c>
    </row>
    <row r="14" spans="1:14" x14ac:dyDescent="0.25">
      <c r="A14" t="s">
        <v>29</v>
      </c>
      <c r="B14">
        <v>41</v>
      </c>
      <c r="C14" t="s">
        <v>627</v>
      </c>
      <c r="D14" t="s">
        <v>609</v>
      </c>
      <c r="E14" t="s">
        <v>31</v>
      </c>
      <c r="F14">
        <v>6</v>
      </c>
      <c r="G14" s="66" t="s">
        <v>1098</v>
      </c>
      <c r="J14">
        <v>0</v>
      </c>
      <c r="K14" t="s">
        <v>630</v>
      </c>
      <c r="L14" t="str">
        <f>IFERROR(VLOOKUP(C14,'Members List'!H:H,1,FALSE),"")</f>
        <v>Justin Ghosh</v>
      </c>
      <c r="M14" t="str">
        <f>IFERROR(VLOOKUP(L14,'Members List'!H:I,2,FALSE),"")</f>
        <v>Race - Elite and U23</v>
      </c>
      <c r="N14">
        <v>1</v>
      </c>
    </row>
    <row r="15" spans="1:14" x14ac:dyDescent="0.25">
      <c r="A15">
        <v>1</v>
      </c>
      <c r="B15">
        <v>36</v>
      </c>
      <c r="C15" t="s">
        <v>1099</v>
      </c>
      <c r="D15" t="s">
        <v>649</v>
      </c>
      <c r="E15" s="66" t="s">
        <v>1100</v>
      </c>
      <c r="F15">
        <v>14</v>
      </c>
      <c r="G15" s="66" t="s">
        <v>1101</v>
      </c>
      <c r="H15">
        <v>0</v>
      </c>
      <c r="I15">
        <v>0</v>
      </c>
      <c r="J15">
        <v>0</v>
      </c>
      <c r="K15">
        <v>36</v>
      </c>
      <c r="L15" t="str">
        <f>IFERROR(VLOOKUP(C15,'Members List'!H:H,1,FALSE),"")</f>
        <v>Michael Vreeken</v>
      </c>
      <c r="M15" t="str">
        <f>IFERROR(VLOOKUP(L15,'Members List'!H:I,2,FALSE),"")</f>
        <v>Race - Masters - Regional</v>
      </c>
      <c r="N15">
        <v>12</v>
      </c>
    </row>
    <row r="16" spans="1:14" x14ac:dyDescent="0.25">
      <c r="A16">
        <v>2</v>
      </c>
      <c r="B16">
        <v>47</v>
      </c>
      <c r="C16" t="s">
        <v>17</v>
      </c>
      <c r="D16" t="s">
        <v>649</v>
      </c>
      <c r="E16" s="66" t="s">
        <v>1102</v>
      </c>
      <c r="F16">
        <v>14</v>
      </c>
      <c r="G16" s="66" t="s">
        <v>1103</v>
      </c>
      <c r="H16">
        <v>3.1E-2</v>
      </c>
      <c r="I16">
        <v>3.1E-2</v>
      </c>
      <c r="J16">
        <v>0</v>
      </c>
      <c r="K16" t="s">
        <v>18</v>
      </c>
      <c r="L16" t="str">
        <f>IFERROR(VLOOKUP(C16,'Members List'!H:H,1,FALSE),"")</f>
        <v>Oliver Bleddyn</v>
      </c>
      <c r="M16" t="str">
        <f>IFERROR(VLOOKUP(L16,'Members List'!H:I,2,FALSE),"")</f>
        <v>Race - Junior (U15/U17/U19)</v>
      </c>
      <c r="N16">
        <v>8</v>
      </c>
    </row>
    <row r="17" spans="1:14" x14ac:dyDescent="0.25">
      <c r="A17">
        <v>3</v>
      </c>
      <c r="B17">
        <v>32</v>
      </c>
      <c r="C17" t="s">
        <v>48</v>
      </c>
      <c r="D17" t="s">
        <v>649</v>
      </c>
      <c r="E17" s="66" t="s">
        <v>1104</v>
      </c>
      <c r="F17">
        <v>14</v>
      </c>
      <c r="G17" s="66" t="s">
        <v>1105</v>
      </c>
      <c r="H17">
        <v>0.375</v>
      </c>
      <c r="I17">
        <v>0.34399999999999997</v>
      </c>
      <c r="J17">
        <v>0</v>
      </c>
      <c r="K17">
        <v>32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>
        <v>4</v>
      </c>
      <c r="B18">
        <v>34</v>
      </c>
      <c r="C18" t="s">
        <v>56</v>
      </c>
      <c r="D18" t="s">
        <v>649</v>
      </c>
      <c r="E18" s="66" t="s">
        <v>1106</v>
      </c>
      <c r="F18">
        <v>14</v>
      </c>
      <c r="G18" s="66" t="s">
        <v>1107</v>
      </c>
      <c r="H18">
        <v>0.42099999999999999</v>
      </c>
      <c r="I18">
        <v>4.5999999999999999E-2</v>
      </c>
      <c r="J18">
        <v>0</v>
      </c>
      <c r="K18" t="s">
        <v>57</v>
      </c>
      <c r="L18" t="str">
        <f>IFERROR(VLOOKUP(C18,'Members List'!H:H,1,FALSE),"")</f>
        <v>Kelana Saleh</v>
      </c>
      <c r="M18" t="str">
        <f>IFERROR(VLOOKUP(L18,'Members List'!H:I,2,FALSE),"")</f>
        <v>Race - Masters U65</v>
      </c>
      <c r="N18">
        <v>5</v>
      </c>
    </row>
    <row r="19" spans="1:14" x14ac:dyDescent="0.25">
      <c r="A19">
        <v>5</v>
      </c>
      <c r="B19">
        <v>12</v>
      </c>
      <c r="C19" t="s">
        <v>52</v>
      </c>
      <c r="D19" t="s">
        <v>649</v>
      </c>
      <c r="E19" s="66" t="s">
        <v>1108</v>
      </c>
      <c r="F19">
        <v>14</v>
      </c>
      <c r="G19" s="66" t="s">
        <v>1109</v>
      </c>
      <c r="H19">
        <v>0.45900000000000002</v>
      </c>
      <c r="I19">
        <v>3.7999999999999999E-2</v>
      </c>
      <c r="J19">
        <v>0</v>
      </c>
      <c r="K19" t="s">
        <v>53</v>
      </c>
      <c r="L19" t="str">
        <f>IFERROR(VLOOKUP(C19,'Members List'!H:H,1,FALSE),"")</f>
        <v>Matthew Connan</v>
      </c>
      <c r="M19" t="str">
        <f>IFERROR(VLOOKUP(L19,'Members List'!H:I,2,FALSE),"")</f>
        <v>Race - Junior (U15/U17/U19)</v>
      </c>
      <c r="N19">
        <v>3</v>
      </c>
    </row>
    <row r="20" spans="1:14" x14ac:dyDescent="0.25">
      <c r="A20">
        <v>6</v>
      </c>
      <c r="B20">
        <v>23</v>
      </c>
      <c r="C20" t="s">
        <v>819</v>
      </c>
      <c r="D20" t="s">
        <v>649</v>
      </c>
      <c r="E20" s="66" t="s">
        <v>1110</v>
      </c>
      <c r="F20">
        <v>14</v>
      </c>
      <c r="G20" s="66" t="s">
        <v>1111</v>
      </c>
      <c r="H20">
        <v>1.6639999999999999</v>
      </c>
      <c r="I20">
        <v>1.2050000000000001</v>
      </c>
      <c r="J20">
        <v>0</v>
      </c>
      <c r="K20" t="s">
        <v>822</v>
      </c>
      <c r="L20" t="str">
        <f>IFERROR(VLOOKUP(C20,'Members List'!H:H,1,FALSE),"")</f>
        <v>Peter Mills</v>
      </c>
      <c r="M20" t="str">
        <f>IFERROR(VLOOKUP(L20,'Members List'!H:I,2,FALSE),"")</f>
        <v>Race - Masters U65</v>
      </c>
      <c r="N20">
        <v>2</v>
      </c>
    </row>
    <row r="21" spans="1:14" x14ac:dyDescent="0.25">
      <c r="A21">
        <v>7</v>
      </c>
      <c r="B21">
        <v>44</v>
      </c>
      <c r="C21" t="s">
        <v>1006</v>
      </c>
      <c r="D21" t="s">
        <v>649</v>
      </c>
      <c r="E21" s="66" t="s">
        <v>1112</v>
      </c>
      <c r="F21">
        <v>14</v>
      </c>
      <c r="G21" s="66" t="s">
        <v>1113</v>
      </c>
      <c r="H21">
        <v>2.3090000000000002</v>
      </c>
      <c r="I21">
        <v>0.64500000000000002</v>
      </c>
      <c r="J21">
        <v>0</v>
      </c>
      <c r="K21" t="s">
        <v>1008</v>
      </c>
      <c r="L21" t="str">
        <f>IFERROR(VLOOKUP(C21,'Members List'!H:H,1,FALSE),"")</f>
        <v>Xiao-Peng Zheng</v>
      </c>
      <c r="M21" t="str">
        <f>IFERROR(VLOOKUP(L21,'Members List'!H:I,2,FALSE),"")</f>
        <v>Race - Elite and U23</v>
      </c>
      <c r="N21">
        <v>2</v>
      </c>
    </row>
    <row r="22" spans="1:14" x14ac:dyDescent="0.25">
      <c r="A22">
        <v>8</v>
      </c>
      <c r="B22">
        <v>53</v>
      </c>
      <c r="C22" t="s">
        <v>705</v>
      </c>
      <c r="D22" t="s">
        <v>649</v>
      </c>
      <c r="E22" s="66" t="s">
        <v>1114</v>
      </c>
      <c r="F22">
        <v>14</v>
      </c>
      <c r="G22" s="66" t="s">
        <v>1115</v>
      </c>
      <c r="H22">
        <v>2.4830000000000001</v>
      </c>
      <c r="I22">
        <v>0.17399999999999999</v>
      </c>
      <c r="J22">
        <v>0</v>
      </c>
      <c r="K22">
        <v>53</v>
      </c>
      <c r="L22" t="str">
        <f>IFERROR(VLOOKUP(C22,'Members List'!H:H,1,FALSE),"")</f>
        <v>Chaice Kelly-Wilson</v>
      </c>
      <c r="M22" t="str">
        <f>IFERROR(VLOOKUP(L22,'Members List'!H:I,2,FALSE),"")</f>
        <v>Race - Junior (U15/U17/U19)</v>
      </c>
      <c r="N22">
        <v>2</v>
      </c>
    </row>
    <row r="23" spans="1:14" x14ac:dyDescent="0.25">
      <c r="A23">
        <v>9</v>
      </c>
      <c r="B23">
        <v>33</v>
      </c>
      <c r="C23" t="s">
        <v>61</v>
      </c>
      <c r="D23" t="s">
        <v>649</v>
      </c>
      <c r="E23" s="66" t="s">
        <v>1116</v>
      </c>
      <c r="F23">
        <v>14</v>
      </c>
      <c r="G23" s="66" t="s">
        <v>1117</v>
      </c>
      <c r="H23">
        <v>2.609</v>
      </c>
      <c r="I23">
        <v>0.126</v>
      </c>
      <c r="J23">
        <v>0</v>
      </c>
      <c r="K23">
        <v>33</v>
      </c>
      <c r="L23" t="str">
        <f>IFERROR(VLOOKUP(C23,'Members List'!H:H,1,FALSE),"")</f>
        <v/>
      </c>
      <c r="M23" t="str">
        <f>IFERROR(VLOOKUP(L23,'Members List'!H:I,2,FALSE),"")</f>
        <v/>
      </c>
    </row>
    <row r="24" spans="1:14" x14ac:dyDescent="0.25">
      <c r="A24">
        <v>10</v>
      </c>
      <c r="B24">
        <v>42</v>
      </c>
      <c r="C24" t="s">
        <v>690</v>
      </c>
      <c r="D24" t="s">
        <v>649</v>
      </c>
      <c r="E24" s="66" t="s">
        <v>1118</v>
      </c>
      <c r="F24">
        <v>14</v>
      </c>
      <c r="G24" s="66" t="s">
        <v>1119</v>
      </c>
      <c r="H24">
        <v>2.823</v>
      </c>
      <c r="I24">
        <v>0.214</v>
      </c>
      <c r="J24">
        <v>0</v>
      </c>
      <c r="K24">
        <v>42</v>
      </c>
      <c r="L24" t="str">
        <f>IFERROR(VLOOKUP(C24,'Members List'!H:H,1,FALSE),"")</f>
        <v/>
      </c>
      <c r="M24" t="str">
        <f>IFERROR(VLOOKUP(L24,'Members List'!H:I,2,FALSE),"")</f>
        <v/>
      </c>
    </row>
    <row r="25" spans="1:14" x14ac:dyDescent="0.25">
      <c r="A25">
        <v>11</v>
      </c>
      <c r="B25">
        <v>37</v>
      </c>
      <c r="C25" t="s">
        <v>1120</v>
      </c>
      <c r="D25" t="s">
        <v>649</v>
      </c>
      <c r="E25" s="66" t="s">
        <v>1121</v>
      </c>
      <c r="F25">
        <v>14</v>
      </c>
      <c r="G25" s="66" t="s">
        <v>1122</v>
      </c>
      <c r="H25">
        <v>2.8780000000000001</v>
      </c>
      <c r="I25">
        <v>5.5E-2</v>
      </c>
      <c r="J25">
        <v>0</v>
      </c>
      <c r="K25" t="s">
        <v>51</v>
      </c>
      <c r="L25" t="str">
        <f>IFERROR(VLOOKUP(C25,'Members List'!H:H,1,FALSE),"")</f>
        <v/>
      </c>
      <c r="M25" t="str">
        <f>IFERROR(VLOOKUP(L25,'Members List'!H:I,2,FALSE),"")</f>
        <v/>
      </c>
    </row>
    <row r="26" spans="1:14" x14ac:dyDescent="0.25">
      <c r="A26">
        <v>12</v>
      </c>
      <c r="B26">
        <v>51</v>
      </c>
      <c r="C26" t="s">
        <v>740</v>
      </c>
      <c r="D26" t="s">
        <v>649</v>
      </c>
      <c r="E26" s="66" t="s">
        <v>1123</v>
      </c>
      <c r="F26">
        <v>14</v>
      </c>
      <c r="G26" s="66" t="s">
        <v>1124</v>
      </c>
      <c r="H26">
        <v>3.3610000000000002</v>
      </c>
      <c r="I26">
        <v>0.48299999999999998</v>
      </c>
      <c r="J26">
        <v>0</v>
      </c>
      <c r="K26" t="s">
        <v>743</v>
      </c>
      <c r="L26" t="str">
        <f>IFERROR(VLOOKUP(C26,'Members List'!H:H,1,FALSE),"")</f>
        <v/>
      </c>
      <c r="M26" t="str">
        <f>IFERROR(VLOOKUP(L26,'Members List'!H:I,2,FALSE),"")</f>
        <v/>
      </c>
    </row>
    <row r="27" spans="1:14" x14ac:dyDescent="0.25">
      <c r="A27">
        <v>13</v>
      </c>
      <c r="B27">
        <v>50</v>
      </c>
      <c r="C27" t="s">
        <v>995</v>
      </c>
      <c r="D27" t="s">
        <v>649</v>
      </c>
      <c r="E27" s="66" t="s">
        <v>1125</v>
      </c>
      <c r="F27">
        <v>14</v>
      </c>
      <c r="G27" s="66" t="s">
        <v>1126</v>
      </c>
      <c r="H27">
        <v>3.38</v>
      </c>
      <c r="I27">
        <v>1.9E-2</v>
      </c>
      <c r="J27">
        <v>0</v>
      </c>
      <c r="K27">
        <v>50</v>
      </c>
      <c r="L27" t="str">
        <f>IFERROR(VLOOKUP(C27,'Members List'!H:H,1,FALSE),"")</f>
        <v>Adam Wise</v>
      </c>
      <c r="M27" t="str">
        <f>IFERROR(VLOOKUP(L27,'Members List'!H:I,2,FALSE),"")</f>
        <v>Race - Masters - Regional</v>
      </c>
      <c r="N27">
        <v>2</v>
      </c>
    </row>
    <row r="28" spans="1:14" x14ac:dyDescent="0.25">
      <c r="A28">
        <v>14</v>
      </c>
      <c r="B28">
        <v>40</v>
      </c>
      <c r="C28" t="s">
        <v>70</v>
      </c>
      <c r="D28" t="s">
        <v>649</v>
      </c>
      <c r="E28" s="66" t="s">
        <v>1127</v>
      </c>
      <c r="F28">
        <v>14</v>
      </c>
      <c r="G28" s="66" t="s">
        <v>1128</v>
      </c>
      <c r="H28">
        <v>4.8840000000000003</v>
      </c>
      <c r="I28">
        <v>1.504</v>
      </c>
      <c r="J28">
        <v>0</v>
      </c>
      <c r="K28">
        <v>40</v>
      </c>
      <c r="L28" t="str">
        <f>IFERROR(VLOOKUP(C28,'Members List'!H:H,1,FALSE),"")</f>
        <v>David Kennedy</v>
      </c>
      <c r="M28" t="str">
        <f>IFERROR(VLOOKUP(L28,'Members List'!H:I,2,FALSE),"")</f>
        <v>Race - Masters - Regional</v>
      </c>
      <c r="N28">
        <v>2</v>
      </c>
    </row>
    <row r="29" spans="1:14" x14ac:dyDescent="0.25">
      <c r="A29">
        <v>15</v>
      </c>
      <c r="B29">
        <v>29</v>
      </c>
      <c r="C29" t="s">
        <v>1129</v>
      </c>
      <c r="D29" t="s">
        <v>649</v>
      </c>
      <c r="E29" s="66" t="s">
        <v>1130</v>
      </c>
      <c r="F29">
        <v>14</v>
      </c>
      <c r="G29" s="66" t="s">
        <v>1131</v>
      </c>
      <c r="H29">
        <v>7.016</v>
      </c>
      <c r="I29">
        <v>2.1320000000000001</v>
      </c>
      <c r="J29">
        <v>0</v>
      </c>
      <c r="K29">
        <v>29</v>
      </c>
      <c r="L29" t="str">
        <f>IFERROR(VLOOKUP(C29,'Members List'!H:H,1,FALSE),"")</f>
        <v>Jason Bailey</v>
      </c>
      <c r="M29" t="str">
        <f>IFERROR(VLOOKUP(L29,'Members List'!H:I,2,FALSE),"")</f>
        <v>Race - Masters - Regional</v>
      </c>
      <c r="N29">
        <v>2</v>
      </c>
    </row>
    <row r="30" spans="1:14" x14ac:dyDescent="0.25">
      <c r="A30">
        <v>16</v>
      </c>
      <c r="B30">
        <v>31</v>
      </c>
      <c r="C30" t="s">
        <v>50</v>
      </c>
      <c r="D30" t="s">
        <v>649</v>
      </c>
      <c r="E30" s="66" t="s">
        <v>1132</v>
      </c>
      <c r="F30">
        <v>14</v>
      </c>
      <c r="G30" s="66" t="s">
        <v>1133</v>
      </c>
      <c r="H30">
        <v>13.28</v>
      </c>
      <c r="I30">
        <v>6.2640000000000002</v>
      </c>
      <c r="J30">
        <v>0</v>
      </c>
      <c r="K30">
        <v>31</v>
      </c>
      <c r="L30" t="str">
        <f>IFERROR(VLOOKUP(C30,'Members List'!H:H,1,FALSE),"")</f>
        <v/>
      </c>
      <c r="M30" t="str">
        <f>IFERROR(VLOOKUP(L30,'Members List'!H:I,2,FALSE),"")</f>
        <v/>
      </c>
    </row>
    <row r="31" spans="1:14" x14ac:dyDescent="0.25">
      <c r="A31">
        <v>1</v>
      </c>
      <c r="B31">
        <v>26</v>
      </c>
      <c r="C31" t="s">
        <v>712</v>
      </c>
      <c r="D31" t="s">
        <v>713</v>
      </c>
      <c r="E31" s="66" t="s">
        <v>1134</v>
      </c>
      <c r="F31">
        <v>11</v>
      </c>
      <c r="G31" s="66" t="s">
        <v>1135</v>
      </c>
      <c r="H31">
        <v>0</v>
      </c>
      <c r="I31">
        <v>0</v>
      </c>
      <c r="J31">
        <v>0</v>
      </c>
      <c r="K31">
        <v>26</v>
      </c>
      <c r="L31" t="str">
        <f>IFERROR(VLOOKUP(C31,'Members List'!H:H,1,FALSE),"")</f>
        <v>Callum Hunter</v>
      </c>
      <c r="M31" t="str">
        <f>IFERROR(VLOOKUP(L31,'Members List'!H:I,2,FALSE),"")</f>
        <v>Race - Elite and U23 - Regional</v>
      </c>
      <c r="N31">
        <v>12</v>
      </c>
    </row>
    <row r="32" spans="1:14" x14ac:dyDescent="0.25">
      <c r="A32">
        <v>2</v>
      </c>
      <c r="B32">
        <v>28</v>
      </c>
      <c r="C32" t="s">
        <v>80</v>
      </c>
      <c r="D32" t="s">
        <v>713</v>
      </c>
      <c r="E32" s="66" t="s">
        <v>1136</v>
      </c>
      <c r="F32">
        <v>11</v>
      </c>
      <c r="G32" s="66" t="s">
        <v>1137</v>
      </c>
      <c r="H32">
        <v>7.0000000000000007E-2</v>
      </c>
      <c r="I32">
        <v>7.0000000000000007E-2</v>
      </c>
      <c r="J32">
        <v>0</v>
      </c>
      <c r="K32">
        <v>28</v>
      </c>
      <c r="L32" t="str">
        <f>IFERROR(VLOOKUP(C32,'Members List'!H:H,1,FALSE),"")</f>
        <v>Albert Ullbricht</v>
      </c>
      <c r="M32" t="str">
        <f>IFERROR(VLOOKUP(L32,'Members List'!H:I,2,FALSE),"")</f>
        <v>Race - Elite and U23</v>
      </c>
      <c r="N32">
        <v>8</v>
      </c>
    </row>
    <row r="33" spans="1:14" x14ac:dyDescent="0.25">
      <c r="A33">
        <v>3</v>
      </c>
      <c r="B33">
        <v>17</v>
      </c>
      <c r="C33" t="s">
        <v>65</v>
      </c>
      <c r="D33" t="s">
        <v>713</v>
      </c>
      <c r="E33" s="66" t="s">
        <v>1138</v>
      </c>
      <c r="F33">
        <v>11</v>
      </c>
      <c r="G33" s="66" t="s">
        <v>1139</v>
      </c>
      <c r="H33">
        <v>0.14699999999999999</v>
      </c>
      <c r="I33">
        <v>7.6999999999999999E-2</v>
      </c>
      <c r="J33">
        <v>0</v>
      </c>
      <c r="K33">
        <v>17</v>
      </c>
      <c r="L33" t="str">
        <f>IFERROR(VLOOKUP(C33,'Members List'!H:H,1,FALSE),"")</f>
        <v>Dharlia Haines</v>
      </c>
      <c r="M33" t="str">
        <f>IFERROR(VLOOKUP(L33,'Members List'!H:I,2,FALSE),"")</f>
        <v>Race - Junior (U15/U17/U19)</v>
      </c>
      <c r="N33">
        <v>5</v>
      </c>
    </row>
    <row r="34" spans="1:14" x14ac:dyDescent="0.25">
      <c r="A34">
        <v>4</v>
      </c>
      <c r="B34">
        <v>24</v>
      </c>
      <c r="C34" t="s">
        <v>63</v>
      </c>
      <c r="D34" t="s">
        <v>713</v>
      </c>
      <c r="E34" s="66" t="s">
        <v>1140</v>
      </c>
      <c r="F34">
        <v>11</v>
      </c>
      <c r="G34" s="66" t="s">
        <v>1141</v>
      </c>
      <c r="H34">
        <v>1.782</v>
      </c>
      <c r="I34">
        <v>1.635</v>
      </c>
      <c r="J34">
        <v>0</v>
      </c>
      <c r="K34" t="s">
        <v>64</v>
      </c>
      <c r="L34" t="str">
        <f>IFERROR(VLOOKUP(C34,'Members List'!H:H,1,FALSE),"")</f>
        <v>Calum Milne</v>
      </c>
      <c r="M34" t="str">
        <f>IFERROR(VLOOKUP(L34,'Members List'!H:I,2,FALSE),"")</f>
        <v>Race - Junior (U15/U17/U19)</v>
      </c>
      <c r="N34">
        <v>3</v>
      </c>
    </row>
    <row r="35" spans="1:14" x14ac:dyDescent="0.25">
      <c r="A35">
        <v>5</v>
      </c>
      <c r="B35">
        <v>14</v>
      </c>
      <c r="C35" t="s">
        <v>725</v>
      </c>
      <c r="D35" t="s">
        <v>713</v>
      </c>
      <c r="E35" s="66" t="s">
        <v>1142</v>
      </c>
      <c r="F35">
        <v>11</v>
      </c>
      <c r="G35" s="66" t="s">
        <v>1143</v>
      </c>
      <c r="H35">
        <v>4.7</v>
      </c>
      <c r="I35">
        <v>2.9180000000000001</v>
      </c>
      <c r="J35">
        <v>0</v>
      </c>
      <c r="K35">
        <v>14</v>
      </c>
      <c r="L35" t="str">
        <f>IFERROR(VLOOKUP(C35,'Members List'!H:H,1,FALSE),"")</f>
        <v>Ron McArthur</v>
      </c>
      <c r="M35" t="str">
        <f>IFERROR(VLOOKUP(L35,'Members List'!H:I,2,FALSE),"")</f>
        <v>Race - Masters 65+ / Para-Cycling</v>
      </c>
      <c r="N35">
        <v>2</v>
      </c>
    </row>
    <row r="36" spans="1:14" x14ac:dyDescent="0.25">
      <c r="A36">
        <v>6</v>
      </c>
      <c r="B36">
        <v>22</v>
      </c>
      <c r="C36" t="s">
        <v>74</v>
      </c>
      <c r="D36" t="s">
        <v>713</v>
      </c>
      <c r="E36" s="66" t="s">
        <v>1144</v>
      </c>
      <c r="F36">
        <v>11</v>
      </c>
      <c r="G36" s="66" t="s">
        <v>1145</v>
      </c>
      <c r="H36">
        <v>11.672000000000001</v>
      </c>
      <c r="I36">
        <v>6.9720000000000004</v>
      </c>
      <c r="J36">
        <v>0</v>
      </c>
      <c r="K36">
        <v>22</v>
      </c>
      <c r="L36" t="str">
        <f>IFERROR(VLOOKUP(C36,'Members List'!H:H,1,FALSE),"")</f>
        <v>Colin Day</v>
      </c>
      <c r="M36" t="str">
        <f>IFERROR(VLOOKUP(L36,'Members List'!H:I,2,FALSE),"")</f>
        <v>Race - Masters - Regional</v>
      </c>
      <c r="N36">
        <v>2</v>
      </c>
    </row>
    <row r="37" spans="1:14" x14ac:dyDescent="0.25">
      <c r="A37">
        <v>7</v>
      </c>
      <c r="B37">
        <v>27</v>
      </c>
      <c r="C37" t="s">
        <v>1146</v>
      </c>
      <c r="D37" t="s">
        <v>713</v>
      </c>
      <c r="E37" s="66" t="s">
        <v>1147</v>
      </c>
      <c r="F37">
        <v>11</v>
      </c>
      <c r="G37" s="66" t="s">
        <v>1148</v>
      </c>
      <c r="H37">
        <v>12.228999999999999</v>
      </c>
      <c r="I37">
        <v>0.55700000000000005</v>
      </c>
      <c r="J37">
        <v>0</v>
      </c>
      <c r="K37" t="s">
        <v>1149</v>
      </c>
      <c r="L37" t="str">
        <f>IFERROR(VLOOKUP(C37,'Members List'!H:H,1,FALSE),"")</f>
        <v/>
      </c>
      <c r="M37" t="str">
        <f>IFERROR(VLOOKUP(L37,'Members List'!H:I,2,FALSE),"")</f>
        <v/>
      </c>
    </row>
    <row r="38" spans="1:14" x14ac:dyDescent="0.25">
      <c r="A38">
        <v>8</v>
      </c>
      <c r="B38">
        <v>19</v>
      </c>
      <c r="C38" t="s">
        <v>78</v>
      </c>
      <c r="D38" t="s">
        <v>713</v>
      </c>
      <c r="E38" s="66" t="s">
        <v>1150</v>
      </c>
      <c r="F38">
        <v>11</v>
      </c>
      <c r="G38" s="66" t="s">
        <v>1151</v>
      </c>
      <c r="H38">
        <v>16.297999999999998</v>
      </c>
      <c r="I38">
        <v>4.069</v>
      </c>
      <c r="J38">
        <v>0</v>
      </c>
      <c r="K38" t="s">
        <v>79</v>
      </c>
      <c r="L38" t="str">
        <f>IFERROR(VLOOKUP(C38,'Members List'!H:H,1,FALSE),"")</f>
        <v>Nick Cowie</v>
      </c>
      <c r="M38" t="str">
        <f>IFERROR(VLOOKUP(L38,'Members List'!H:I,2,FALSE),"")</f>
        <v>Race - Masters - Regional</v>
      </c>
      <c r="N38">
        <v>2</v>
      </c>
    </row>
    <row r="39" spans="1:14" x14ac:dyDescent="0.25">
      <c r="A39">
        <v>1</v>
      </c>
      <c r="B39">
        <v>16</v>
      </c>
      <c r="C39" t="s">
        <v>62</v>
      </c>
      <c r="D39" t="s">
        <v>761</v>
      </c>
      <c r="E39" s="66" t="s">
        <v>1152</v>
      </c>
      <c r="F39">
        <v>9</v>
      </c>
      <c r="G39" s="66" t="s">
        <v>1153</v>
      </c>
      <c r="H39">
        <v>0</v>
      </c>
      <c r="I39">
        <v>0</v>
      </c>
      <c r="J39">
        <v>0</v>
      </c>
      <c r="K39">
        <v>16</v>
      </c>
      <c r="L39" t="str">
        <f>IFERROR(VLOOKUP(C39,'Members List'!H:H,1,FALSE),"")</f>
        <v>Adam Jones</v>
      </c>
      <c r="M39" t="str">
        <f>IFERROR(VLOOKUP(L39,'Members List'!H:I,2,FALSE),"")</f>
        <v>Race - Masters U65</v>
      </c>
      <c r="N39">
        <v>12</v>
      </c>
    </row>
    <row r="40" spans="1:14" x14ac:dyDescent="0.25">
      <c r="A40">
        <v>2</v>
      </c>
      <c r="B40">
        <v>25</v>
      </c>
      <c r="C40" t="s">
        <v>75</v>
      </c>
      <c r="D40" t="s">
        <v>761</v>
      </c>
      <c r="E40" s="66" t="s">
        <v>1154</v>
      </c>
      <c r="F40">
        <v>9</v>
      </c>
      <c r="G40" s="66" t="s">
        <v>1155</v>
      </c>
      <c r="H40">
        <v>3.625</v>
      </c>
      <c r="I40">
        <v>3.625</v>
      </c>
      <c r="J40">
        <v>0</v>
      </c>
      <c r="K40">
        <v>25</v>
      </c>
      <c r="L40" t="str">
        <f>IFERROR(VLOOKUP(C40,'Members List'!H:H,1,FALSE),"")</f>
        <v>Ashton Sime</v>
      </c>
      <c r="M40" t="str">
        <f>IFERROR(VLOOKUP(L40,'Members List'!H:I,2,FALSE),"")</f>
        <v>Race - Kids (U9/U11/U13)</v>
      </c>
      <c r="N40">
        <v>8</v>
      </c>
    </row>
    <row r="41" spans="1:14" x14ac:dyDescent="0.25">
      <c r="A41">
        <v>3</v>
      </c>
      <c r="B41">
        <v>20</v>
      </c>
      <c r="C41" t="s">
        <v>82</v>
      </c>
      <c r="D41" t="s">
        <v>761</v>
      </c>
      <c r="E41" s="66" t="s">
        <v>1156</v>
      </c>
      <c r="F41">
        <v>9</v>
      </c>
      <c r="G41" s="66" t="s">
        <v>1157</v>
      </c>
      <c r="H41">
        <v>4.0910000000000002</v>
      </c>
      <c r="I41">
        <v>0.46600000000000003</v>
      </c>
      <c r="J41">
        <v>0</v>
      </c>
      <c r="K41">
        <v>20</v>
      </c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A42">
        <v>4</v>
      </c>
      <c r="B42">
        <v>8</v>
      </c>
      <c r="C42" t="s">
        <v>1158</v>
      </c>
      <c r="D42" t="s">
        <v>761</v>
      </c>
      <c r="E42" s="66" t="s">
        <v>1159</v>
      </c>
      <c r="F42">
        <v>9</v>
      </c>
      <c r="G42" s="66" t="s">
        <v>1160</v>
      </c>
      <c r="H42">
        <v>4.6749999999999998</v>
      </c>
      <c r="I42">
        <v>0.58399999999999996</v>
      </c>
      <c r="J42">
        <v>0</v>
      </c>
      <c r="K42">
        <v>8</v>
      </c>
      <c r="L42" t="str">
        <f>IFERROR(VLOOKUP(C42,'Members List'!H:H,1,FALSE),"")</f>
        <v>Steve Ball</v>
      </c>
      <c r="M42" t="str">
        <f>IFERROR(VLOOKUP(L42,'Members List'!H:I,2,FALSE),"")</f>
        <v>Race - Masters - Regional</v>
      </c>
      <c r="N42">
        <v>5</v>
      </c>
    </row>
    <row r="43" spans="1:14" x14ac:dyDescent="0.25">
      <c r="A43">
        <v>5</v>
      </c>
      <c r="B43">
        <v>13</v>
      </c>
      <c r="C43" t="s">
        <v>912</v>
      </c>
      <c r="D43" t="s">
        <v>761</v>
      </c>
      <c r="E43" s="66" t="s">
        <v>1161</v>
      </c>
      <c r="F43">
        <v>9</v>
      </c>
      <c r="G43" s="66" t="s">
        <v>1162</v>
      </c>
      <c r="H43">
        <v>5.1580000000000004</v>
      </c>
      <c r="I43">
        <v>0.48299999999999998</v>
      </c>
      <c r="J43">
        <v>0</v>
      </c>
      <c r="K43" t="s">
        <v>915</v>
      </c>
      <c r="L43" t="str">
        <f>IFERROR(VLOOKUP(C43,'Members List'!H:H,1,FALSE),"")</f>
        <v>Nicholas Connan</v>
      </c>
      <c r="M43" t="str">
        <f>IFERROR(VLOOKUP(L43,'Members List'!H:I,2,FALSE),"")</f>
        <v>Race - Masters U65</v>
      </c>
      <c r="N43">
        <v>3</v>
      </c>
    </row>
    <row r="44" spans="1:14" x14ac:dyDescent="0.25">
      <c r="A44">
        <v>6</v>
      </c>
      <c r="B44">
        <v>2</v>
      </c>
      <c r="C44" t="s">
        <v>916</v>
      </c>
      <c r="D44" t="s">
        <v>761</v>
      </c>
      <c r="E44" s="66" t="s">
        <v>1163</v>
      </c>
      <c r="F44">
        <v>9</v>
      </c>
      <c r="G44" s="66" t="s">
        <v>1164</v>
      </c>
      <c r="H44">
        <v>5.9450000000000003</v>
      </c>
      <c r="I44">
        <v>0.78700000000000003</v>
      </c>
      <c r="J44">
        <v>0</v>
      </c>
      <c r="K44" t="s">
        <v>919</v>
      </c>
      <c r="L44" t="str">
        <f>IFERROR(VLOOKUP(C44,'Members List'!H:H,1,FALSE),"")</f>
        <v>Zoe Stolton</v>
      </c>
      <c r="M44" t="str">
        <f>IFERROR(VLOOKUP(L44,'Members List'!H:I,2,FALSE),"")</f>
        <v>Race - Masters U65</v>
      </c>
      <c r="N44">
        <v>2</v>
      </c>
    </row>
    <row r="45" spans="1:14" x14ac:dyDescent="0.25">
      <c r="A45">
        <v>7</v>
      </c>
      <c r="B45">
        <v>4</v>
      </c>
      <c r="C45" t="s">
        <v>68</v>
      </c>
      <c r="D45" t="s">
        <v>761</v>
      </c>
      <c r="E45" s="66" t="s">
        <v>1165</v>
      </c>
      <c r="F45">
        <v>9</v>
      </c>
      <c r="G45" s="66" t="s">
        <v>1166</v>
      </c>
      <c r="H45">
        <v>6.476</v>
      </c>
      <c r="I45">
        <v>0.53100000000000003</v>
      </c>
      <c r="J45">
        <v>0</v>
      </c>
      <c r="K45">
        <v>4</v>
      </c>
      <c r="L45" t="str">
        <f>IFERROR(VLOOKUP(C45,'Members List'!H:H,1,FALSE),"")</f>
        <v>Michael Baker</v>
      </c>
      <c r="M45" t="str">
        <f>IFERROR(VLOOKUP(L45,'Members List'!H:I,2,FALSE),"")</f>
        <v>Race - Junior (U15/U17/U19)</v>
      </c>
      <c r="N45">
        <v>2</v>
      </c>
    </row>
    <row r="46" spans="1:14" x14ac:dyDescent="0.25">
      <c r="A46">
        <v>8</v>
      </c>
      <c r="B46">
        <v>7</v>
      </c>
      <c r="C46" t="s">
        <v>81</v>
      </c>
      <c r="D46" t="s">
        <v>761</v>
      </c>
      <c r="E46" s="66" t="s">
        <v>1167</v>
      </c>
      <c r="F46">
        <v>9</v>
      </c>
      <c r="G46" s="66" t="s">
        <v>1168</v>
      </c>
      <c r="H46">
        <v>7.51</v>
      </c>
      <c r="I46">
        <v>1.034</v>
      </c>
      <c r="J46">
        <v>0</v>
      </c>
      <c r="K46">
        <v>7</v>
      </c>
      <c r="L46" t="str">
        <f>IFERROR(VLOOKUP(C46,'Members List'!H:H,1,FALSE),"")</f>
        <v>Roger De Pontes</v>
      </c>
      <c r="M46" t="str">
        <f>IFERROR(VLOOKUP(L46,'Members List'!H:I,2,FALSE),"")</f>
        <v>Race - Masters - Regional</v>
      </c>
      <c r="N46">
        <v>2</v>
      </c>
    </row>
    <row r="47" spans="1:14" x14ac:dyDescent="0.25">
      <c r="A47">
        <v>9</v>
      </c>
      <c r="B47">
        <v>21</v>
      </c>
      <c r="C47" t="s">
        <v>770</v>
      </c>
      <c r="D47" t="s">
        <v>761</v>
      </c>
      <c r="E47" s="66" t="s">
        <v>1169</v>
      </c>
      <c r="F47">
        <v>9</v>
      </c>
      <c r="G47" s="66" t="s">
        <v>1170</v>
      </c>
      <c r="H47">
        <v>13.833</v>
      </c>
      <c r="I47">
        <v>6.3230000000000004</v>
      </c>
      <c r="J47">
        <v>0</v>
      </c>
      <c r="K47">
        <v>21</v>
      </c>
      <c r="L47" t="str">
        <f>IFERROR(VLOOKUP(C47,'Members List'!H:H,1,FALSE),"")</f>
        <v>Patrick Burnside</v>
      </c>
      <c r="M47" t="str">
        <f>IFERROR(VLOOKUP(L47,'Members List'!H:I,2,FALSE),"")</f>
        <v>Race - Junior (U15/U17/U19)</v>
      </c>
      <c r="N47">
        <v>2</v>
      </c>
    </row>
    <row r="48" spans="1:14" x14ac:dyDescent="0.25">
      <c r="A48">
        <v>10</v>
      </c>
      <c r="B48">
        <v>9</v>
      </c>
      <c r="C48" t="s">
        <v>76</v>
      </c>
      <c r="D48" t="s">
        <v>761</v>
      </c>
      <c r="E48" s="66" t="s">
        <v>1171</v>
      </c>
      <c r="F48">
        <v>9</v>
      </c>
      <c r="G48" s="66" t="s">
        <v>1172</v>
      </c>
      <c r="H48">
        <v>22.515999999999998</v>
      </c>
      <c r="I48">
        <v>8.6829999999999998</v>
      </c>
      <c r="J48">
        <v>0</v>
      </c>
      <c r="K48">
        <v>9</v>
      </c>
      <c r="L48" t="str">
        <f>IFERROR(VLOOKUP(C48,'Members List'!H:H,1,FALSE),"")</f>
        <v>Hayden Thorpe</v>
      </c>
      <c r="M48" t="str">
        <f>IFERROR(VLOOKUP(L48,'Members List'!H:I,2,FALSE),"")</f>
        <v>Race - Elite and U23 - Regional</v>
      </c>
      <c r="N48">
        <v>2</v>
      </c>
    </row>
    <row r="49" spans="1:14" x14ac:dyDescent="0.25">
      <c r="A49">
        <v>11</v>
      </c>
      <c r="B49">
        <v>15</v>
      </c>
      <c r="C49" t="s">
        <v>1050</v>
      </c>
      <c r="D49" t="s">
        <v>761</v>
      </c>
      <c r="E49" s="66" t="s">
        <v>1173</v>
      </c>
      <c r="F49">
        <v>8</v>
      </c>
      <c r="G49" s="66" t="s">
        <v>1174</v>
      </c>
      <c r="H49" t="s">
        <v>32</v>
      </c>
      <c r="I49" t="s">
        <v>32</v>
      </c>
      <c r="J49">
        <v>0</v>
      </c>
      <c r="K49">
        <v>15</v>
      </c>
      <c r="L49" t="str">
        <f>IFERROR(VLOOKUP(C49,'Members List'!H:H,1,FALSE),"")</f>
        <v>Phillip Edwards</v>
      </c>
      <c r="M49" t="str">
        <f>IFERROR(VLOOKUP(L49,'Members List'!H:I,2,FALSE),"")</f>
        <v>Race - Masters - Regional</v>
      </c>
      <c r="N49">
        <v>2</v>
      </c>
    </row>
    <row r="50" spans="1:14" x14ac:dyDescent="0.25">
      <c r="A50">
        <v>1</v>
      </c>
      <c r="B50">
        <v>10</v>
      </c>
      <c r="C50" t="s">
        <v>91</v>
      </c>
      <c r="D50" t="s">
        <v>782</v>
      </c>
      <c r="E50" s="66" t="s">
        <v>1175</v>
      </c>
      <c r="F50">
        <v>7</v>
      </c>
      <c r="G50" s="66" t="s">
        <v>1176</v>
      </c>
      <c r="H50">
        <v>0</v>
      </c>
      <c r="I50">
        <v>0</v>
      </c>
      <c r="J50">
        <v>0</v>
      </c>
      <c r="K50">
        <v>10</v>
      </c>
      <c r="L50" t="str">
        <f>IFERROR(VLOOKUP(C50,'Members List'!H:H,1,FALSE),"")</f>
        <v>John Bywater</v>
      </c>
      <c r="M50" t="str">
        <f>IFERROR(VLOOKUP(L50,'Members List'!H:I,2,FALSE),"")</f>
        <v>Race - Masters U65</v>
      </c>
      <c r="N50">
        <v>6</v>
      </c>
    </row>
    <row r="51" spans="1:14" x14ac:dyDescent="0.25">
      <c r="A51">
        <v>2</v>
      </c>
      <c r="B51">
        <v>2</v>
      </c>
      <c r="C51" t="s">
        <v>785</v>
      </c>
      <c r="D51" t="s">
        <v>782</v>
      </c>
      <c r="E51" s="66" t="s">
        <v>1177</v>
      </c>
      <c r="F51">
        <v>7</v>
      </c>
      <c r="G51" s="66" t="s">
        <v>1178</v>
      </c>
      <c r="H51">
        <v>7.58</v>
      </c>
      <c r="I51">
        <v>7.58</v>
      </c>
      <c r="J51">
        <v>0</v>
      </c>
      <c r="K51">
        <v>2</v>
      </c>
      <c r="L51" t="str">
        <f>IFERROR(VLOOKUP(C51,'Members List'!H:H,1,FALSE),"")</f>
        <v>Simon Stolton</v>
      </c>
      <c r="M51" t="str">
        <f>IFERROR(VLOOKUP(L51,'Members List'!H:I,2,FALSE),"")</f>
        <v>Race - Masters U65</v>
      </c>
      <c r="N51">
        <v>5</v>
      </c>
    </row>
    <row r="52" spans="1:14" x14ac:dyDescent="0.25">
      <c r="A52">
        <v>3</v>
      </c>
      <c r="B52">
        <v>6</v>
      </c>
      <c r="C52" t="s">
        <v>85</v>
      </c>
      <c r="D52" t="s">
        <v>782</v>
      </c>
      <c r="E52" s="66" t="s">
        <v>1179</v>
      </c>
      <c r="F52">
        <v>7</v>
      </c>
      <c r="G52" s="66" t="s">
        <v>1180</v>
      </c>
      <c r="H52">
        <v>9.298</v>
      </c>
      <c r="I52">
        <v>1.718</v>
      </c>
      <c r="J52">
        <v>0</v>
      </c>
      <c r="K52">
        <v>6</v>
      </c>
      <c r="L52" t="str">
        <f>IFERROR(VLOOKUP(C52,'Members List'!H:H,1,FALSE),"")</f>
        <v>Tony Da Silva</v>
      </c>
      <c r="M52" t="str">
        <f>IFERROR(VLOOKUP(L52,'Members List'!H:I,2,FALSE),"")</f>
        <v>Race - Masters U65</v>
      </c>
      <c r="N52">
        <v>3</v>
      </c>
    </row>
    <row r="53" spans="1:14" x14ac:dyDescent="0.25">
      <c r="A53">
        <v>4</v>
      </c>
      <c r="B53">
        <v>3</v>
      </c>
      <c r="C53" t="s">
        <v>90</v>
      </c>
      <c r="D53" t="s">
        <v>782</v>
      </c>
      <c r="E53" s="66" t="s">
        <v>1181</v>
      </c>
      <c r="F53">
        <v>7</v>
      </c>
      <c r="G53" s="66" t="s">
        <v>1182</v>
      </c>
      <c r="H53">
        <v>9.7520000000000007</v>
      </c>
      <c r="I53">
        <v>0.45400000000000001</v>
      </c>
      <c r="J53">
        <v>0</v>
      </c>
      <c r="K53">
        <v>3</v>
      </c>
      <c r="L53" t="str">
        <f>IFERROR(VLOOKUP(C53,'Members List'!H:H,1,FALSE),"")</f>
        <v>Michelle Baker</v>
      </c>
      <c r="M53" t="str">
        <f>IFERROR(VLOOKUP(L53,'Members List'!H:I,2,FALSE),"")</f>
        <v>Race - Masters - Regional</v>
      </c>
      <c r="N53">
        <v>2</v>
      </c>
    </row>
    <row r="54" spans="1:14" x14ac:dyDescent="0.25">
      <c r="A54">
        <v>5</v>
      </c>
      <c r="B54">
        <v>11</v>
      </c>
      <c r="C54" t="s">
        <v>88</v>
      </c>
      <c r="D54" t="s">
        <v>782</v>
      </c>
      <c r="E54" s="66" t="s">
        <v>1183</v>
      </c>
      <c r="F54">
        <v>7</v>
      </c>
      <c r="G54" s="66" t="s">
        <v>1184</v>
      </c>
      <c r="H54">
        <v>37.008000000000003</v>
      </c>
      <c r="I54">
        <v>27.256</v>
      </c>
      <c r="J54">
        <v>0</v>
      </c>
      <c r="K54" t="s">
        <v>89</v>
      </c>
      <c r="L54" t="str">
        <f>IFERROR(VLOOKUP(C54,'Members List'!H:H,1,FALSE),"")</f>
        <v>Heather Connan</v>
      </c>
      <c r="M54" t="str">
        <f>IFERROR(VLOOKUP(L54,'Members List'!H:I,2,FALSE),"")</f>
        <v>Race - Masters U65</v>
      </c>
      <c r="N54">
        <v>2</v>
      </c>
    </row>
    <row r="55" spans="1:14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:14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:14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:14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:14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:14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:14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:14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:14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:14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qm2j/GdWj8Hm31/NakSDt6JphXfY4k4x2e11OSWItxjokANhQDQivnAy5vOOgSgyxPfzPikX8jHJMgegHHECOw==" saltValue="NfGOf12YtZ80cwt3Lh/GTg==" spinCount="100000" sheet="1" objects="1" scenarios="1" select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3D5-E6D1-41B8-817D-E7EEBE8618A4}">
  <dimension ref="A1:N99"/>
  <sheetViews>
    <sheetView workbookViewId="0">
      <selection activeCell="O17" sqref="O17"/>
    </sheetView>
  </sheetViews>
  <sheetFormatPr defaultRowHeight="15" x14ac:dyDescent="0.25"/>
  <cols>
    <col min="1" max="1" width="4.7109375" bestFit="1" customWidth="1"/>
    <col min="2" max="2" width="3.85546875" bestFit="1" customWidth="1"/>
    <col min="3" max="3" width="21.42578125" bestFit="1" customWidth="1"/>
    <col min="4" max="4" width="8.42578125" bestFit="1" customWidth="1"/>
    <col min="5" max="5" width="8.85546875" bestFit="1" customWidth="1"/>
    <col min="6" max="6" width="5" bestFit="1" customWidth="1"/>
    <col min="8" max="8" width="8.7109375" bestFit="1" customWidth="1"/>
    <col min="9" max="9" width="7.7109375" bestFit="1" customWidth="1"/>
    <col min="10" max="10" width="6.28515625" bestFit="1" customWidth="1"/>
    <col min="11" max="11" width="11.140625" bestFit="1" customWidth="1"/>
    <col min="12" max="12" width="18.85546875" bestFit="1" customWidth="1"/>
    <col min="13" max="13" width="28" bestFit="1" customWidth="1"/>
    <col min="14" max="14" width="6.5703125" bestFit="1" customWidth="1"/>
  </cols>
  <sheetData>
    <row r="1" spans="1:14" x14ac:dyDescent="0.25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 t="s">
        <v>10</v>
      </c>
      <c r="L1" t="s">
        <v>11</v>
      </c>
      <c r="M1" t="s">
        <v>12</v>
      </c>
      <c r="N1" t="s">
        <v>9</v>
      </c>
    </row>
    <row r="2" spans="1:14" x14ac:dyDescent="0.25">
      <c r="A2" s="71">
        <v>1</v>
      </c>
      <c r="B2" s="71">
        <v>24</v>
      </c>
      <c r="C2" s="71" t="s">
        <v>26</v>
      </c>
      <c r="D2" s="71" t="s">
        <v>609</v>
      </c>
      <c r="E2" s="72" t="s">
        <v>1429</v>
      </c>
      <c r="F2" s="71">
        <v>19</v>
      </c>
      <c r="G2" s="72" t="s">
        <v>1430</v>
      </c>
      <c r="H2" s="71">
        <v>0</v>
      </c>
      <c r="I2" s="71">
        <v>0</v>
      </c>
      <c r="J2" s="71">
        <v>0</v>
      </c>
      <c r="K2" s="71">
        <v>24</v>
      </c>
      <c r="L2" t="str">
        <f>IFERROR(VLOOKUP(C2,'Members List'!H:H,1,FALSE),"")</f>
        <v>Jay Lindorff</v>
      </c>
      <c r="M2" t="str">
        <f>IFERROR(VLOOKUP(L2,'Members List'!H:I,2,FALSE),"")</f>
        <v>Race - Junior (U15/U17/U19)</v>
      </c>
      <c r="N2" s="70">
        <v>12</v>
      </c>
    </row>
    <row r="3" spans="1:14" x14ac:dyDescent="0.25">
      <c r="A3" s="71">
        <v>2</v>
      </c>
      <c r="B3" s="71">
        <v>27</v>
      </c>
      <c r="C3" s="71" t="s">
        <v>23</v>
      </c>
      <c r="D3" s="71" t="s">
        <v>609</v>
      </c>
      <c r="E3" s="72" t="s">
        <v>1431</v>
      </c>
      <c r="F3" s="71">
        <v>19</v>
      </c>
      <c r="G3" s="72" t="s">
        <v>1432</v>
      </c>
      <c r="H3" s="71">
        <v>1.786</v>
      </c>
      <c r="I3" s="71">
        <v>1.786</v>
      </c>
      <c r="J3" s="71">
        <v>0</v>
      </c>
      <c r="K3" s="71" t="s">
        <v>24</v>
      </c>
      <c r="L3" t="str">
        <f>IFERROR(VLOOKUP(C3,'Members List'!H:H,1,FALSE),"")</f>
        <v>Jordan Dawson</v>
      </c>
      <c r="M3" t="str">
        <f>IFERROR(VLOOKUP(L3,'Members List'!H:I,2,FALSE),"")</f>
        <v>Race - Junior (U15/U17/U19)</v>
      </c>
      <c r="N3">
        <v>8</v>
      </c>
    </row>
    <row r="4" spans="1:14" x14ac:dyDescent="0.25">
      <c r="A4" s="71">
        <v>3</v>
      </c>
      <c r="B4" s="71">
        <v>23</v>
      </c>
      <c r="C4" s="71" t="s">
        <v>17</v>
      </c>
      <c r="D4" s="71" t="s">
        <v>609</v>
      </c>
      <c r="E4" s="72" t="s">
        <v>1433</v>
      </c>
      <c r="F4" s="71">
        <v>19</v>
      </c>
      <c r="G4" s="72" t="s">
        <v>1434</v>
      </c>
      <c r="H4" s="71">
        <v>11.388999999999999</v>
      </c>
      <c r="I4" s="71">
        <v>9.6029999999999998</v>
      </c>
      <c r="J4" s="71">
        <v>0</v>
      </c>
      <c r="K4" s="71" t="s">
        <v>18</v>
      </c>
      <c r="L4" t="str">
        <f>IFERROR(VLOOKUP(C4,'Members List'!H:H,1,FALSE),"")</f>
        <v>Oliver Bleddyn</v>
      </c>
      <c r="M4" t="str">
        <f>IFERROR(VLOOKUP(L4,'Members List'!H:I,2,FALSE),"")</f>
        <v>Race - Junior (U15/U17/U19)</v>
      </c>
      <c r="N4">
        <v>5</v>
      </c>
    </row>
    <row r="5" spans="1:14" x14ac:dyDescent="0.25">
      <c r="A5" s="71">
        <v>4</v>
      </c>
      <c r="B5" s="71">
        <v>19</v>
      </c>
      <c r="C5" s="71" t="s">
        <v>42</v>
      </c>
      <c r="D5" s="71" t="s">
        <v>609</v>
      </c>
      <c r="E5" s="72" t="s">
        <v>1435</v>
      </c>
      <c r="F5" s="71">
        <v>19</v>
      </c>
      <c r="G5" s="72" t="s">
        <v>1436</v>
      </c>
      <c r="H5" s="71">
        <v>17.577000000000002</v>
      </c>
      <c r="I5" s="71">
        <v>6.1879999999999997</v>
      </c>
      <c r="J5" s="71">
        <v>0</v>
      </c>
      <c r="K5" s="71">
        <v>19</v>
      </c>
      <c r="L5" t="str">
        <f>IFERROR(VLOOKUP(C5,'Members List'!H:H,1,FALSE),"")</f>
        <v>Luke Colum</v>
      </c>
      <c r="M5" t="str">
        <f>IFERROR(VLOOKUP(L5,'Members List'!H:I,2,FALSE),"")</f>
        <v>Race - Elite and U23 - Regional</v>
      </c>
      <c r="N5" s="70">
        <v>3</v>
      </c>
    </row>
    <row r="6" spans="1:14" x14ac:dyDescent="0.25">
      <c r="A6" s="71">
        <v>5</v>
      </c>
      <c r="B6" s="71">
        <v>28</v>
      </c>
      <c r="C6" s="71" t="s">
        <v>866</v>
      </c>
      <c r="D6" s="71" t="s">
        <v>609</v>
      </c>
      <c r="E6" s="72" t="s">
        <v>1437</v>
      </c>
      <c r="F6" s="71">
        <v>19</v>
      </c>
      <c r="G6" s="72" t="s">
        <v>1438</v>
      </c>
      <c r="H6" s="71">
        <v>19.178999999999998</v>
      </c>
      <c r="I6" s="71">
        <v>1.6020000000000001</v>
      </c>
      <c r="J6" s="71">
        <v>0</v>
      </c>
      <c r="K6" s="71" t="s">
        <v>870</v>
      </c>
      <c r="L6" t="str">
        <f>IFERROR(VLOOKUP(C6,'Members List'!H:H,1,FALSE),"")</f>
        <v>Jamie Muir</v>
      </c>
      <c r="M6" t="str">
        <f>IFERROR(VLOOKUP(L6,'Members List'!H:I,2,FALSE),"")</f>
        <v>Race - Masters - Regional</v>
      </c>
      <c r="N6">
        <v>2</v>
      </c>
    </row>
    <row r="7" spans="1:14" x14ac:dyDescent="0.25">
      <c r="A7" s="71">
        <v>6</v>
      </c>
      <c r="B7" s="71">
        <v>2</v>
      </c>
      <c r="C7" s="71" t="s">
        <v>27</v>
      </c>
      <c r="D7" s="71" t="s">
        <v>609</v>
      </c>
      <c r="E7" s="72" t="s">
        <v>1439</v>
      </c>
      <c r="F7" s="71">
        <v>18</v>
      </c>
      <c r="G7" s="72" t="s">
        <v>1440</v>
      </c>
      <c r="H7" s="71" t="s">
        <v>32</v>
      </c>
      <c r="I7" s="71" t="s">
        <v>32</v>
      </c>
      <c r="J7" s="71">
        <v>0</v>
      </c>
      <c r="K7" s="71" t="s">
        <v>28</v>
      </c>
      <c r="L7" t="str">
        <f>IFERROR(VLOOKUP(C7,'Members List'!H:H,1,FALSE),"")</f>
        <v>Dominic Da Silva</v>
      </c>
      <c r="M7" t="str">
        <f>IFERROR(VLOOKUP(L7,'Members List'!H:I,2,FALSE),"")</f>
        <v>Race - Masters U65</v>
      </c>
      <c r="N7">
        <v>2</v>
      </c>
    </row>
    <row r="8" spans="1:14" x14ac:dyDescent="0.25">
      <c r="A8" s="71" t="s">
        <v>29</v>
      </c>
      <c r="B8" s="71">
        <v>26</v>
      </c>
      <c r="C8" s="71" t="s">
        <v>39</v>
      </c>
      <c r="D8" s="71" t="s">
        <v>609</v>
      </c>
      <c r="E8" s="71" t="s">
        <v>31</v>
      </c>
      <c r="F8" s="71">
        <v>16</v>
      </c>
      <c r="G8" s="72" t="s">
        <v>1441</v>
      </c>
      <c r="H8" s="71" t="s">
        <v>36</v>
      </c>
      <c r="I8" s="71" t="s">
        <v>34</v>
      </c>
      <c r="J8" s="71">
        <v>0</v>
      </c>
      <c r="K8" s="71" t="s">
        <v>41</v>
      </c>
      <c r="L8" t="str">
        <f>IFERROR(VLOOKUP(C8,'Members List'!H:H,1,FALSE),"")</f>
        <v>Liam Magowan</v>
      </c>
      <c r="M8" t="str">
        <f>IFERROR(VLOOKUP(L8,'Members List'!H:I,2,FALSE),"")</f>
        <v>Race - Elite and U23</v>
      </c>
      <c r="N8">
        <v>1</v>
      </c>
    </row>
    <row r="9" spans="1:14" x14ac:dyDescent="0.25">
      <c r="A9" s="71" t="s">
        <v>29</v>
      </c>
      <c r="B9" s="71">
        <v>21</v>
      </c>
      <c r="C9" s="71" t="s">
        <v>61</v>
      </c>
      <c r="D9" s="71" t="s">
        <v>609</v>
      </c>
      <c r="E9" s="71" t="s">
        <v>31</v>
      </c>
      <c r="F9" s="71">
        <v>15</v>
      </c>
      <c r="G9" s="72" t="s">
        <v>1442</v>
      </c>
      <c r="H9" s="71" t="s">
        <v>40</v>
      </c>
      <c r="I9" s="71" t="s">
        <v>32</v>
      </c>
      <c r="J9" s="71">
        <v>0</v>
      </c>
      <c r="K9" s="71">
        <v>21</v>
      </c>
      <c r="L9" t="str">
        <f>IFERROR(VLOOKUP(C9,'Members List'!H:H,1,FALSE),"")</f>
        <v/>
      </c>
      <c r="M9" t="str">
        <f>IFERROR(VLOOKUP(L9,'Members List'!H:I,2,FALSE),"")</f>
        <v/>
      </c>
    </row>
    <row r="10" spans="1:14" x14ac:dyDescent="0.25">
      <c r="A10" s="71" t="s">
        <v>29</v>
      </c>
      <c r="B10" s="71">
        <v>36</v>
      </c>
      <c r="C10" s="71" t="s">
        <v>1099</v>
      </c>
      <c r="D10" s="71" t="s">
        <v>609</v>
      </c>
      <c r="E10" s="71" t="s">
        <v>31</v>
      </c>
      <c r="F10" s="71">
        <v>8</v>
      </c>
      <c r="G10" s="72" t="s">
        <v>1443</v>
      </c>
      <c r="H10" s="71" t="s">
        <v>781</v>
      </c>
      <c r="I10" s="71" t="s">
        <v>1010</v>
      </c>
      <c r="J10" s="71">
        <v>0</v>
      </c>
      <c r="K10" s="71">
        <v>36</v>
      </c>
      <c r="L10" t="str">
        <f>IFERROR(VLOOKUP(C10,'Members List'!H:H,1,FALSE),"")</f>
        <v>Michael Vreeken</v>
      </c>
      <c r="M10" t="str">
        <f>IFERROR(VLOOKUP(L10,'Members List'!H:I,2,FALSE),"")</f>
        <v>Race - Masters - Regional</v>
      </c>
      <c r="N10">
        <v>1</v>
      </c>
    </row>
    <row r="11" spans="1:14" x14ac:dyDescent="0.25">
      <c r="A11" s="71">
        <v>1</v>
      </c>
      <c r="B11" s="71">
        <v>32</v>
      </c>
      <c r="C11" s="71" t="s">
        <v>995</v>
      </c>
      <c r="D11" s="71" t="s">
        <v>649</v>
      </c>
      <c r="E11" s="72" t="s">
        <v>1444</v>
      </c>
      <c r="F11" s="71">
        <v>16</v>
      </c>
      <c r="G11" s="72" t="s">
        <v>1445</v>
      </c>
      <c r="H11" s="71">
        <v>0</v>
      </c>
      <c r="I11" s="71">
        <v>0</v>
      </c>
      <c r="J11" s="71">
        <v>0</v>
      </c>
      <c r="K11" s="71">
        <v>32</v>
      </c>
      <c r="L11" t="str">
        <f>IFERROR(VLOOKUP(C11,'Members List'!H:H,1,FALSE),"")</f>
        <v>Adam Wise</v>
      </c>
      <c r="M11" t="str">
        <f>IFERROR(VLOOKUP(L11,'Members List'!H:I,2,FALSE),"")</f>
        <v>Race - Masters - Regional</v>
      </c>
      <c r="N11" s="70">
        <v>10</v>
      </c>
    </row>
    <row r="12" spans="1:14" x14ac:dyDescent="0.25">
      <c r="A12" s="71">
        <v>2</v>
      </c>
      <c r="B12" s="71">
        <v>30</v>
      </c>
      <c r="C12" s="71" t="s">
        <v>705</v>
      </c>
      <c r="D12" s="71" t="s">
        <v>649</v>
      </c>
      <c r="E12" s="72" t="s">
        <v>1446</v>
      </c>
      <c r="F12" s="71">
        <v>16</v>
      </c>
      <c r="G12" s="72" t="s">
        <v>1447</v>
      </c>
      <c r="H12" s="71">
        <v>1.6E-2</v>
      </c>
      <c r="I12" s="71">
        <v>1.6E-2</v>
      </c>
      <c r="J12" s="71">
        <v>0</v>
      </c>
      <c r="K12" s="71">
        <v>30</v>
      </c>
      <c r="L12" t="str">
        <f>IFERROR(VLOOKUP(C12,'Members List'!H:H,1,FALSE),"")</f>
        <v>Chaice Kelly-Wilson</v>
      </c>
      <c r="M12" t="str">
        <f>IFERROR(VLOOKUP(L12,'Members List'!H:I,2,FALSE),"")</f>
        <v>Race - Junior (U15/U17/U19)</v>
      </c>
      <c r="N12" s="70">
        <v>7</v>
      </c>
    </row>
    <row r="13" spans="1:14" x14ac:dyDescent="0.25">
      <c r="A13" s="71">
        <v>3</v>
      </c>
      <c r="B13" s="71">
        <v>25</v>
      </c>
      <c r="C13" s="71" t="s">
        <v>1448</v>
      </c>
      <c r="D13" s="71" t="s">
        <v>649</v>
      </c>
      <c r="E13" s="72" t="s">
        <v>1449</v>
      </c>
      <c r="F13" s="71">
        <v>16</v>
      </c>
      <c r="G13" s="72" t="s">
        <v>1450</v>
      </c>
      <c r="H13" s="71">
        <v>0.377</v>
      </c>
      <c r="I13" s="71">
        <v>0.36099999999999999</v>
      </c>
      <c r="J13" s="71">
        <v>0</v>
      </c>
      <c r="K13" s="71">
        <v>25</v>
      </c>
      <c r="L13" t="str">
        <f>IFERROR(VLOOKUP(C13,'Members List'!H:H,1,FALSE),"")</f>
        <v/>
      </c>
      <c r="M13" t="str">
        <f>IFERROR(VLOOKUP(L13,'Members List'!H:I,2,FALSE),"")</f>
        <v/>
      </c>
    </row>
    <row r="14" spans="1:14" x14ac:dyDescent="0.25">
      <c r="A14" s="71">
        <v>4</v>
      </c>
      <c r="B14" s="71">
        <v>11</v>
      </c>
      <c r="C14" s="71" t="s">
        <v>819</v>
      </c>
      <c r="D14" s="71" t="s">
        <v>649</v>
      </c>
      <c r="E14" s="72" t="s">
        <v>1451</v>
      </c>
      <c r="F14" s="71">
        <v>16</v>
      </c>
      <c r="G14" s="72" t="s">
        <v>1452</v>
      </c>
      <c r="H14" s="71">
        <v>0.52400000000000002</v>
      </c>
      <c r="I14" s="71">
        <v>0.14699999999999999</v>
      </c>
      <c r="J14" s="71">
        <v>0</v>
      </c>
      <c r="K14" s="71" t="s">
        <v>822</v>
      </c>
      <c r="L14" t="str">
        <f>IFERROR(VLOOKUP(C14,'Members List'!H:H,1,FALSE),"")</f>
        <v>Peter Mills</v>
      </c>
      <c r="M14" t="str">
        <f>IFERROR(VLOOKUP(L14,'Members List'!H:I,2,FALSE),"")</f>
        <v>Race - Masters U65</v>
      </c>
      <c r="N14">
        <v>4</v>
      </c>
    </row>
    <row r="15" spans="1:14" x14ac:dyDescent="0.25">
      <c r="A15" s="71">
        <v>5</v>
      </c>
      <c r="B15" s="71">
        <v>33</v>
      </c>
      <c r="C15" s="71" t="s">
        <v>693</v>
      </c>
      <c r="D15" s="71" t="s">
        <v>649</v>
      </c>
      <c r="E15" s="72" t="s">
        <v>1453</v>
      </c>
      <c r="F15" s="71">
        <v>16</v>
      </c>
      <c r="G15" s="72" t="s">
        <v>1454</v>
      </c>
      <c r="H15" s="71">
        <v>1.248</v>
      </c>
      <c r="I15" s="71">
        <v>0.72399999999999998</v>
      </c>
      <c r="J15" s="71">
        <v>0</v>
      </c>
      <c r="K15" s="71" t="s">
        <v>696</v>
      </c>
      <c r="L15" t="str">
        <f>IFERROR(VLOOKUP(C15,'Members List'!H:H,1,FALSE),"")</f>
        <v/>
      </c>
      <c r="M15" t="str">
        <f>IFERROR(VLOOKUP(L15,'Members List'!H:I,2,FALSE),"")</f>
        <v/>
      </c>
    </row>
    <row r="16" spans="1:14" x14ac:dyDescent="0.25">
      <c r="A16" s="71">
        <v>6</v>
      </c>
      <c r="B16" s="71">
        <v>31</v>
      </c>
      <c r="C16" s="71" t="s">
        <v>740</v>
      </c>
      <c r="D16" s="71" t="s">
        <v>649</v>
      </c>
      <c r="E16" s="72" t="s">
        <v>1455</v>
      </c>
      <c r="F16" s="71">
        <v>16</v>
      </c>
      <c r="G16" s="72" t="s">
        <v>1456</v>
      </c>
      <c r="H16" s="71">
        <v>1.895</v>
      </c>
      <c r="I16" s="71">
        <v>0.64700000000000002</v>
      </c>
      <c r="J16" s="71">
        <v>0</v>
      </c>
      <c r="K16" s="71" t="s">
        <v>743</v>
      </c>
      <c r="L16" t="str">
        <f>IFERROR(VLOOKUP(C16,'Members List'!H:H,1,FALSE),"")</f>
        <v/>
      </c>
      <c r="M16" t="str">
        <f>IFERROR(VLOOKUP(L16,'Members List'!H:I,2,FALSE),"")</f>
        <v/>
      </c>
    </row>
    <row r="17" spans="1:14" x14ac:dyDescent="0.25">
      <c r="A17" s="71">
        <v>7</v>
      </c>
      <c r="B17" s="71">
        <v>29</v>
      </c>
      <c r="C17" s="71" t="s">
        <v>1146</v>
      </c>
      <c r="D17" s="71" t="s">
        <v>649</v>
      </c>
      <c r="E17" s="72" t="s">
        <v>1457</v>
      </c>
      <c r="F17" s="71">
        <v>16</v>
      </c>
      <c r="G17" s="72" t="s">
        <v>1458</v>
      </c>
      <c r="H17" s="71">
        <v>2.093</v>
      </c>
      <c r="I17" s="71">
        <v>0.19800000000000001</v>
      </c>
      <c r="J17" s="71">
        <v>0</v>
      </c>
      <c r="K17" s="71" t="s">
        <v>1149</v>
      </c>
      <c r="L17" t="str">
        <f>IFERROR(VLOOKUP(C17,'Members List'!H:H,1,FALSE),"")</f>
        <v/>
      </c>
      <c r="M17" t="str">
        <f>IFERROR(VLOOKUP(L17,'Members List'!H:I,2,FALSE),"")</f>
        <v/>
      </c>
    </row>
    <row r="18" spans="1:14" x14ac:dyDescent="0.25">
      <c r="A18" s="71">
        <v>1</v>
      </c>
      <c r="B18" s="71">
        <v>14</v>
      </c>
      <c r="C18" s="71" t="s">
        <v>712</v>
      </c>
      <c r="D18" s="71" t="s">
        <v>713</v>
      </c>
      <c r="E18" s="72" t="s">
        <v>1459</v>
      </c>
      <c r="F18" s="71">
        <v>13</v>
      </c>
      <c r="G18" s="72" t="s">
        <v>1460</v>
      </c>
      <c r="H18" s="71">
        <v>0</v>
      </c>
      <c r="I18" s="71">
        <v>0</v>
      </c>
      <c r="J18" s="71">
        <v>0</v>
      </c>
      <c r="K18" s="71">
        <v>14</v>
      </c>
      <c r="L18" t="str">
        <f>IFERROR(VLOOKUP(C18,'Members List'!H:H,1,FALSE),"")</f>
        <v>Callum Hunter</v>
      </c>
      <c r="M18" t="str">
        <f>IFERROR(VLOOKUP(L18,'Members List'!H:I,2,FALSE),"")</f>
        <v>Race - Elite and U23 - Regional</v>
      </c>
      <c r="N18" s="70">
        <v>8</v>
      </c>
    </row>
    <row r="19" spans="1:14" x14ac:dyDescent="0.25">
      <c r="A19" s="71">
        <v>2</v>
      </c>
      <c r="B19" s="71">
        <v>12</v>
      </c>
      <c r="C19" s="71" t="s">
        <v>62</v>
      </c>
      <c r="D19" s="71" t="s">
        <v>713</v>
      </c>
      <c r="E19" s="72" t="s">
        <v>1461</v>
      </c>
      <c r="F19" s="71">
        <v>13</v>
      </c>
      <c r="G19" s="72" t="s">
        <v>1462</v>
      </c>
      <c r="H19" s="71">
        <v>2.1110000000000002</v>
      </c>
      <c r="I19" s="71">
        <v>2.1110000000000002</v>
      </c>
      <c r="J19" s="71">
        <v>0</v>
      </c>
      <c r="K19" s="71">
        <v>12</v>
      </c>
      <c r="L19" t="str">
        <f>IFERROR(VLOOKUP(C19,'Members List'!H:H,1,FALSE),"")</f>
        <v>Adam Jones</v>
      </c>
      <c r="M19" t="str">
        <f>IFERROR(VLOOKUP(L19,'Members List'!H:I,2,FALSE),"")</f>
        <v>Race - Masters U65</v>
      </c>
      <c r="N19" s="70">
        <v>6</v>
      </c>
    </row>
    <row r="20" spans="1:14" x14ac:dyDescent="0.25">
      <c r="A20" s="71">
        <v>3</v>
      </c>
      <c r="B20" s="71">
        <v>20</v>
      </c>
      <c r="C20" s="71" t="s">
        <v>737</v>
      </c>
      <c r="D20" s="71" t="s">
        <v>713</v>
      </c>
      <c r="E20" s="72" t="s">
        <v>1463</v>
      </c>
      <c r="F20" s="71">
        <v>13</v>
      </c>
      <c r="G20" s="72" t="s">
        <v>1464</v>
      </c>
      <c r="H20" s="71">
        <v>2.2109999999999999</v>
      </c>
      <c r="I20" s="71">
        <v>0.1</v>
      </c>
      <c r="J20" s="71">
        <v>0</v>
      </c>
      <c r="K20" s="71">
        <v>20</v>
      </c>
      <c r="L20" t="str">
        <f>IFERROR(VLOOKUP(C20,'Members List'!H:H,1,FALSE),"")</f>
        <v/>
      </c>
      <c r="M20" t="str">
        <f>IFERROR(VLOOKUP(L20,'Members List'!H:I,2,FALSE),"")</f>
        <v/>
      </c>
    </row>
    <row r="21" spans="1:14" x14ac:dyDescent="0.25">
      <c r="A21" s="71">
        <v>4</v>
      </c>
      <c r="B21" s="71">
        <v>13</v>
      </c>
      <c r="C21" s="71" t="s">
        <v>1036</v>
      </c>
      <c r="D21" s="71" t="s">
        <v>713</v>
      </c>
      <c r="E21" s="72" t="s">
        <v>1465</v>
      </c>
      <c r="F21" s="71">
        <v>13</v>
      </c>
      <c r="G21" s="72" t="s">
        <v>1466</v>
      </c>
      <c r="H21" s="71">
        <v>3.64</v>
      </c>
      <c r="I21" s="71">
        <v>1.429</v>
      </c>
      <c r="J21" s="71">
        <v>0</v>
      </c>
      <c r="K21" s="71">
        <v>13</v>
      </c>
      <c r="L21" t="str">
        <f>IFERROR(VLOOKUP(C21,'Members List'!H:H,1,FALSE),"")</f>
        <v/>
      </c>
      <c r="M21" t="str">
        <f>IFERROR(VLOOKUP(L21,'Members List'!H:I,2,FALSE),"")</f>
        <v/>
      </c>
    </row>
    <row r="22" spans="1:14" x14ac:dyDescent="0.25">
      <c r="A22" s="71">
        <v>5</v>
      </c>
      <c r="B22" s="71">
        <v>6</v>
      </c>
      <c r="C22" s="71" t="s">
        <v>77</v>
      </c>
      <c r="D22" s="71" t="s">
        <v>713</v>
      </c>
      <c r="E22" s="72" t="s">
        <v>1467</v>
      </c>
      <c r="F22" s="71">
        <v>13</v>
      </c>
      <c r="G22" s="72" t="s">
        <v>1468</v>
      </c>
      <c r="H22" s="71">
        <v>4.1870000000000003</v>
      </c>
      <c r="I22" s="71">
        <v>0.54700000000000004</v>
      </c>
      <c r="J22" s="71">
        <v>0</v>
      </c>
      <c r="K22" s="71">
        <v>6</v>
      </c>
      <c r="L22" t="str">
        <f>IFERROR(VLOOKUP(C22,'Members List'!H:H,1,FALSE),"")</f>
        <v>Ric SVANBERG</v>
      </c>
      <c r="M22" t="str">
        <f>IFERROR(VLOOKUP(L22,'Members List'!H:I,2,FALSE),"")</f>
        <v>Race - Masters U65</v>
      </c>
      <c r="N22" s="70">
        <v>3</v>
      </c>
    </row>
    <row r="23" spans="1:14" x14ac:dyDescent="0.25">
      <c r="A23" s="71">
        <v>6</v>
      </c>
      <c r="B23" s="71">
        <v>15</v>
      </c>
      <c r="C23" s="71" t="s">
        <v>78</v>
      </c>
      <c r="D23" s="71" t="s">
        <v>713</v>
      </c>
      <c r="E23" s="72" t="s">
        <v>1469</v>
      </c>
      <c r="F23" s="71">
        <v>13</v>
      </c>
      <c r="G23" s="72" t="s">
        <v>1470</v>
      </c>
      <c r="H23" s="71">
        <v>13.281000000000001</v>
      </c>
      <c r="I23" s="71">
        <v>9.0939999999999994</v>
      </c>
      <c r="J23" s="71">
        <v>0</v>
      </c>
      <c r="K23" s="71" t="s">
        <v>79</v>
      </c>
      <c r="L23" t="str">
        <f>IFERROR(VLOOKUP(C23,'Members List'!H:H,1,FALSE),"")</f>
        <v>Nick Cowie</v>
      </c>
      <c r="M23" t="str">
        <f>IFERROR(VLOOKUP(L23,'Members List'!H:I,2,FALSE),"")</f>
        <v>Race - Masters - Regional</v>
      </c>
      <c r="N23" s="70">
        <v>2</v>
      </c>
    </row>
    <row r="24" spans="1:14" x14ac:dyDescent="0.25">
      <c r="A24" s="71">
        <v>1</v>
      </c>
      <c r="B24" s="71">
        <v>18</v>
      </c>
      <c r="C24" s="71" t="s">
        <v>75</v>
      </c>
      <c r="D24" s="71" t="s">
        <v>761</v>
      </c>
      <c r="E24" s="72" t="s">
        <v>1471</v>
      </c>
      <c r="F24" s="71">
        <v>11</v>
      </c>
      <c r="G24" s="72" t="s">
        <v>1472</v>
      </c>
      <c r="H24" s="71">
        <v>0</v>
      </c>
      <c r="I24" s="71">
        <v>0</v>
      </c>
      <c r="J24" s="71">
        <v>0</v>
      </c>
      <c r="K24" s="71">
        <v>18</v>
      </c>
      <c r="L24" t="str">
        <f>IFERROR(VLOOKUP(C24,'Members List'!H:H,1,FALSE),"")</f>
        <v>Ashton Sime</v>
      </c>
      <c r="M24" t="str">
        <f>IFERROR(VLOOKUP(L24,'Members List'!H:I,2,FALSE),"")</f>
        <v>Race - Kids (U9/U11/U13)</v>
      </c>
      <c r="N24" s="70">
        <v>12</v>
      </c>
    </row>
    <row r="25" spans="1:14" x14ac:dyDescent="0.25">
      <c r="A25" s="71">
        <v>2</v>
      </c>
      <c r="B25" s="71">
        <v>8</v>
      </c>
      <c r="C25" s="71" t="s">
        <v>1198</v>
      </c>
      <c r="D25" s="71" t="s">
        <v>761</v>
      </c>
      <c r="E25" s="72" t="s">
        <v>1473</v>
      </c>
      <c r="F25" s="71">
        <v>11</v>
      </c>
      <c r="G25" s="72" t="s">
        <v>1474</v>
      </c>
      <c r="H25" s="71">
        <v>33.957999999999998</v>
      </c>
      <c r="I25" s="71">
        <v>33.957999999999998</v>
      </c>
      <c r="J25" s="71">
        <v>0</v>
      </c>
      <c r="K25" s="71">
        <v>8</v>
      </c>
      <c r="L25" t="str">
        <f>IFERROR(VLOOKUP(C25,'Members List'!H:H,1,FALSE),"")</f>
        <v>Tom Power</v>
      </c>
      <c r="M25" t="str">
        <f>IFERROR(VLOOKUP(L25,'Members List'!H:I,2,FALSE),"")</f>
        <v>Race - Masters - Regional</v>
      </c>
      <c r="N25" s="70">
        <v>8</v>
      </c>
    </row>
    <row r="26" spans="1:14" x14ac:dyDescent="0.25">
      <c r="A26" s="71">
        <v>3</v>
      </c>
      <c r="B26" s="71">
        <v>4</v>
      </c>
      <c r="C26" s="71" t="s">
        <v>1158</v>
      </c>
      <c r="D26" s="71" t="s">
        <v>761</v>
      </c>
      <c r="E26" s="72" t="s">
        <v>1475</v>
      </c>
      <c r="F26" s="71">
        <v>11</v>
      </c>
      <c r="G26" s="72" t="s">
        <v>1476</v>
      </c>
      <c r="H26" s="71">
        <v>34.031999999999996</v>
      </c>
      <c r="I26" s="71">
        <v>7.3999999999999996E-2</v>
      </c>
      <c r="J26" s="71">
        <v>0</v>
      </c>
      <c r="K26" s="71">
        <v>4</v>
      </c>
      <c r="L26" t="str">
        <f>IFERROR(VLOOKUP(C26,'Members List'!H:H,1,FALSE),"")</f>
        <v>Steve Ball</v>
      </c>
      <c r="M26" t="str">
        <f>IFERROR(VLOOKUP(L26,'Members List'!H:I,2,FALSE),"")</f>
        <v>Race - Masters - Regional</v>
      </c>
      <c r="N26" s="70">
        <v>5</v>
      </c>
    </row>
    <row r="27" spans="1:14" x14ac:dyDescent="0.25">
      <c r="A27" s="71">
        <v>4</v>
      </c>
      <c r="B27" s="71">
        <v>5</v>
      </c>
      <c r="C27" s="71" t="s">
        <v>76</v>
      </c>
      <c r="D27" s="71" t="s">
        <v>761</v>
      </c>
      <c r="E27" s="72" t="s">
        <v>1477</v>
      </c>
      <c r="F27" s="71">
        <v>11</v>
      </c>
      <c r="G27" s="72" t="s">
        <v>1478</v>
      </c>
      <c r="H27" s="71">
        <v>34.139000000000003</v>
      </c>
      <c r="I27" s="71">
        <v>0.107</v>
      </c>
      <c r="J27" s="71">
        <v>0</v>
      </c>
      <c r="K27" s="71">
        <v>5</v>
      </c>
      <c r="L27" t="str">
        <f>IFERROR(VLOOKUP(C27,'Members List'!H:H,1,FALSE),"")</f>
        <v>Hayden Thorpe</v>
      </c>
      <c r="M27" t="str">
        <f>IFERROR(VLOOKUP(L27,'Members List'!H:I,2,FALSE),"")</f>
        <v>Race - Elite and U23 - Regional</v>
      </c>
      <c r="N27" s="70">
        <v>3</v>
      </c>
    </row>
    <row r="28" spans="1:14" x14ac:dyDescent="0.25">
      <c r="A28" s="71">
        <v>5</v>
      </c>
      <c r="B28" s="71">
        <v>3</v>
      </c>
      <c r="C28" s="71" t="s">
        <v>81</v>
      </c>
      <c r="D28" s="71" t="s">
        <v>761</v>
      </c>
      <c r="E28" s="72" t="s">
        <v>1479</v>
      </c>
      <c r="F28" s="71">
        <v>11</v>
      </c>
      <c r="G28" s="72" t="s">
        <v>1480</v>
      </c>
      <c r="H28" s="71">
        <v>34.527999999999999</v>
      </c>
      <c r="I28" s="71">
        <v>0.38900000000000001</v>
      </c>
      <c r="J28" s="71">
        <v>0</v>
      </c>
      <c r="K28" s="71">
        <v>3</v>
      </c>
      <c r="L28" t="str">
        <f>IFERROR(VLOOKUP(C28,'Members List'!H:H,1,FALSE),"")</f>
        <v>Roger De Pontes</v>
      </c>
      <c r="M28" t="str">
        <f>IFERROR(VLOOKUP(L28,'Members List'!H:I,2,FALSE),"")</f>
        <v>Race - Masters - Regional</v>
      </c>
      <c r="N28" s="70">
        <v>2</v>
      </c>
    </row>
    <row r="29" spans="1:14" x14ac:dyDescent="0.25">
      <c r="A29" s="71">
        <v>6</v>
      </c>
      <c r="B29" s="71">
        <v>7</v>
      </c>
      <c r="C29" s="71" t="s">
        <v>916</v>
      </c>
      <c r="D29" s="71" t="s">
        <v>761</v>
      </c>
      <c r="E29" s="72" t="s">
        <v>1481</v>
      </c>
      <c r="F29" s="71">
        <v>11</v>
      </c>
      <c r="G29" s="72" t="s">
        <v>1482</v>
      </c>
      <c r="H29" s="71">
        <v>35.691000000000003</v>
      </c>
      <c r="I29" s="71">
        <v>1.163</v>
      </c>
      <c r="J29" s="71">
        <v>0</v>
      </c>
      <c r="K29" s="71" t="s">
        <v>919</v>
      </c>
      <c r="L29" t="str">
        <f>IFERROR(VLOOKUP(C29,'Members List'!H:H,1,FALSE),"")</f>
        <v>Zoe Stolton</v>
      </c>
      <c r="M29" t="str">
        <f>IFERROR(VLOOKUP(L29,'Members List'!H:I,2,FALSE),"")</f>
        <v>Race - Masters U65</v>
      </c>
      <c r="N29" s="70">
        <v>2</v>
      </c>
    </row>
    <row r="30" spans="1:14" x14ac:dyDescent="0.25">
      <c r="A30" s="71">
        <v>7</v>
      </c>
      <c r="B30" s="71">
        <v>9</v>
      </c>
      <c r="C30" s="71" t="s">
        <v>1050</v>
      </c>
      <c r="D30" s="71" t="s">
        <v>761</v>
      </c>
      <c r="E30" s="72" t="s">
        <v>1483</v>
      </c>
      <c r="F30" s="71">
        <v>11</v>
      </c>
      <c r="G30" s="72" t="s">
        <v>1484</v>
      </c>
      <c r="H30" s="71">
        <v>44.432000000000002</v>
      </c>
      <c r="I30" s="71">
        <v>8.7409999999999997</v>
      </c>
      <c r="J30" s="71">
        <v>0</v>
      </c>
      <c r="K30" s="71">
        <v>9</v>
      </c>
      <c r="L30" t="str">
        <f>IFERROR(VLOOKUP(C30,'Members List'!H:H,1,FALSE),"")</f>
        <v>Phillip Edwards</v>
      </c>
      <c r="M30" t="str">
        <f>IFERROR(VLOOKUP(L30,'Members List'!H:I,2,FALSE),"")</f>
        <v>Race - Masters - Regional</v>
      </c>
      <c r="N30" s="70">
        <v>2</v>
      </c>
    </row>
    <row r="31" spans="1:14" x14ac:dyDescent="0.25">
      <c r="A31" s="71">
        <v>8</v>
      </c>
      <c r="B31" s="71">
        <v>17</v>
      </c>
      <c r="C31" s="71" t="s">
        <v>770</v>
      </c>
      <c r="D31" s="71" t="s">
        <v>761</v>
      </c>
      <c r="E31" s="72" t="s">
        <v>1485</v>
      </c>
      <c r="F31" s="71">
        <v>11</v>
      </c>
      <c r="G31" s="72" t="s">
        <v>1486</v>
      </c>
      <c r="H31" s="71">
        <v>46.171999999999997</v>
      </c>
      <c r="I31" s="71">
        <v>1.74</v>
      </c>
      <c r="J31" s="71">
        <v>0</v>
      </c>
      <c r="K31" s="71">
        <v>17</v>
      </c>
      <c r="L31" t="str">
        <f>IFERROR(VLOOKUP(C31,'Members List'!H:H,1,FALSE),"")</f>
        <v>Patrick Burnside</v>
      </c>
      <c r="M31" t="str">
        <f>IFERROR(VLOOKUP(L31,'Members List'!H:I,2,FALSE),"")</f>
        <v>Race - Junior (U15/U17/U19)</v>
      </c>
      <c r="N31" s="70">
        <v>2</v>
      </c>
    </row>
    <row r="32" spans="1:14" x14ac:dyDescent="0.25">
      <c r="A32" s="71">
        <v>9</v>
      </c>
      <c r="B32" s="71">
        <v>22</v>
      </c>
      <c r="C32" s="71" t="s">
        <v>86</v>
      </c>
      <c r="D32" s="71" t="s">
        <v>761</v>
      </c>
      <c r="E32" s="72" t="s">
        <v>1487</v>
      </c>
      <c r="F32" s="71">
        <v>10</v>
      </c>
      <c r="G32" s="72" t="s">
        <v>1488</v>
      </c>
      <c r="H32" s="71" t="s">
        <v>32</v>
      </c>
      <c r="I32" s="71" t="s">
        <v>32</v>
      </c>
      <c r="J32" s="71">
        <v>0</v>
      </c>
      <c r="K32" s="71">
        <v>22</v>
      </c>
      <c r="L32" t="str">
        <f>IFERROR(VLOOKUP(C32,'Members List'!H:H,1,FALSE),"")</f>
        <v>Andrew Lindsay</v>
      </c>
      <c r="M32" t="str">
        <f>IFERROR(VLOOKUP(L32,'Members List'!H:I,2,FALSE),"")</f>
        <v>Race - Junior (U15/U17/U19)</v>
      </c>
      <c r="N32" s="70">
        <v>2</v>
      </c>
    </row>
    <row r="33" spans="1:14" x14ac:dyDescent="0.25">
      <c r="A33" s="71">
        <v>1</v>
      </c>
      <c r="B33" s="71">
        <v>1</v>
      </c>
      <c r="C33" s="71" t="s">
        <v>85</v>
      </c>
      <c r="D33" s="71" t="s">
        <v>782</v>
      </c>
      <c r="E33" s="72" t="s">
        <v>1489</v>
      </c>
      <c r="F33" s="71">
        <v>7</v>
      </c>
      <c r="G33" s="72" t="s">
        <v>1490</v>
      </c>
      <c r="H33" s="71">
        <v>0</v>
      </c>
      <c r="I33" s="71">
        <v>0</v>
      </c>
      <c r="J33" s="71">
        <v>0</v>
      </c>
      <c r="K33" s="71">
        <v>1</v>
      </c>
      <c r="L33" t="str">
        <f>IFERROR(VLOOKUP(C33,'Members List'!H:H,1,FALSE),"")</f>
        <v>Tony Da Silva</v>
      </c>
      <c r="M33" t="str">
        <f>IFERROR(VLOOKUP(L33,'Members List'!H:I,2,FALSE),"")</f>
        <v>Race - Masters U65</v>
      </c>
      <c r="N33" s="70">
        <v>3</v>
      </c>
    </row>
    <row r="34" spans="1:14" x14ac:dyDescent="0.25">
      <c r="A34" s="71">
        <v>2</v>
      </c>
      <c r="B34" s="71">
        <v>10</v>
      </c>
      <c r="C34" s="71" t="s">
        <v>793</v>
      </c>
      <c r="D34" s="71" t="s">
        <v>782</v>
      </c>
      <c r="E34" s="72" t="s">
        <v>1491</v>
      </c>
      <c r="F34" s="71">
        <v>7</v>
      </c>
      <c r="G34" s="72" t="s">
        <v>1492</v>
      </c>
      <c r="H34" s="71">
        <v>34.840000000000003</v>
      </c>
      <c r="I34" s="71">
        <v>34.840000000000003</v>
      </c>
      <c r="J34" s="71">
        <v>0</v>
      </c>
      <c r="K34" s="71">
        <v>10</v>
      </c>
      <c r="L34" t="str">
        <f>IFERROR(VLOOKUP(C34,'Members List'!H:H,1,FALSE),"")</f>
        <v>John Mogg</v>
      </c>
      <c r="M34" t="str">
        <f>IFERROR(VLOOKUP(L34,'Members List'!H:I,2,FALSE),"")</f>
        <v>Race - Masters - Regional</v>
      </c>
      <c r="N34" s="70">
        <v>2</v>
      </c>
    </row>
    <row r="35" spans="1:14" x14ac:dyDescent="0.25">
      <c r="A35" s="71">
        <v>3</v>
      </c>
      <c r="B35" s="71">
        <v>16</v>
      </c>
      <c r="C35" s="71" t="s">
        <v>91</v>
      </c>
      <c r="D35" s="71" t="s">
        <v>782</v>
      </c>
      <c r="E35" s="72" t="s">
        <v>1493</v>
      </c>
      <c r="F35" s="71">
        <v>7</v>
      </c>
      <c r="G35" s="72" t="s">
        <v>1494</v>
      </c>
      <c r="H35" s="71">
        <v>35.088999999999999</v>
      </c>
      <c r="I35" s="71">
        <v>0.249</v>
      </c>
      <c r="J35" s="71">
        <v>0</v>
      </c>
      <c r="K35" s="71">
        <v>16</v>
      </c>
      <c r="L35" t="str">
        <f>IFERROR(VLOOKUP(C35,'Members List'!H:H,1,FALSE),"")</f>
        <v>John Bywater</v>
      </c>
      <c r="M35" t="str">
        <f>IFERROR(VLOOKUP(L35,'Members List'!H:I,2,FALSE),"")</f>
        <v>Race - Masters U65</v>
      </c>
      <c r="N35" s="70">
        <v>2</v>
      </c>
    </row>
    <row r="36" spans="1:14" x14ac:dyDescent="0.25">
      <c r="L36" t="str">
        <f>IFERROR(VLOOKUP(C36,'Members List'!H:H,1,FALSE),"")</f>
        <v/>
      </c>
      <c r="M36" t="str">
        <f>IFERROR(VLOOKUP(L36,'Members List'!H:I,2,FALSE),"")</f>
        <v/>
      </c>
    </row>
    <row r="37" spans="1:14" x14ac:dyDescent="0.25">
      <c r="L37" t="str">
        <f>IFERROR(VLOOKUP(C37,'Members List'!H:H,1,FALSE),"")</f>
        <v/>
      </c>
      <c r="M37" t="str">
        <f>IFERROR(VLOOKUP(L37,'Members List'!H:I,2,FALSE),"")</f>
        <v/>
      </c>
    </row>
    <row r="38" spans="1:14" x14ac:dyDescent="0.25">
      <c r="L38" t="str">
        <f>IFERROR(VLOOKUP(C38,'Members List'!H:H,1,FALSE),"")</f>
        <v/>
      </c>
      <c r="M38" t="str">
        <f>IFERROR(VLOOKUP(L38,'Members List'!H:I,2,FALSE),"")</f>
        <v/>
      </c>
    </row>
    <row r="39" spans="1:14" x14ac:dyDescent="0.25">
      <c r="L39" t="str">
        <f>IFERROR(VLOOKUP(C39,'Members List'!H:H,1,FALSE),"")</f>
        <v/>
      </c>
      <c r="M39" t="str">
        <f>IFERROR(VLOOKUP(L39,'Members List'!H:I,2,FALSE),"")</f>
        <v/>
      </c>
    </row>
    <row r="40" spans="1:14" x14ac:dyDescent="0.25">
      <c r="L40" t="str">
        <f>IFERROR(VLOOKUP(C40,'Members List'!H:H,1,FALSE),"")</f>
        <v/>
      </c>
      <c r="M40" t="str">
        <f>IFERROR(VLOOKUP(L40,'Members List'!H:I,2,FALSE),"")</f>
        <v/>
      </c>
    </row>
    <row r="41" spans="1:14" x14ac:dyDescent="0.25"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L42" t="str">
        <f>IFERROR(VLOOKUP(C42,'Members List'!H:H,1,FALSE),"")</f>
        <v/>
      </c>
      <c r="M42" t="str">
        <f>IFERROR(VLOOKUP(L42,'Members List'!H:I,2,FALSE),"")</f>
        <v/>
      </c>
    </row>
    <row r="43" spans="1:14" x14ac:dyDescent="0.25">
      <c r="L43" t="str">
        <f>IFERROR(VLOOKUP(C43,'Members List'!H:H,1,FALSE),"")</f>
        <v/>
      </c>
      <c r="M43" t="str">
        <f>IFERROR(VLOOKUP(L43,'Members List'!H:I,2,FALSE),"")</f>
        <v/>
      </c>
    </row>
    <row r="44" spans="1:14" x14ac:dyDescent="0.25">
      <c r="L44" t="str">
        <f>IFERROR(VLOOKUP(C44,'Members List'!H:H,1,FALSE),"")</f>
        <v/>
      </c>
      <c r="M44" t="str">
        <f>IFERROR(VLOOKUP(L44,'Members List'!H:I,2,FALSE),"")</f>
        <v/>
      </c>
    </row>
    <row r="45" spans="1:14" x14ac:dyDescent="0.25">
      <c r="L45" t="str">
        <f>IFERROR(VLOOKUP(C45,'Members List'!H:H,1,FALSE),"")</f>
        <v/>
      </c>
      <c r="M45" t="str">
        <f>IFERROR(VLOOKUP(L45,'Members List'!H:I,2,FALSE),"")</f>
        <v/>
      </c>
    </row>
    <row r="46" spans="1:14" x14ac:dyDescent="0.25">
      <c r="L46" t="str">
        <f>IFERROR(VLOOKUP(C46,'Members List'!H:H,1,FALSE),"")</f>
        <v/>
      </c>
      <c r="M46" t="str">
        <f>IFERROR(VLOOKUP(L46,'Members List'!H:I,2,FALSE),"")</f>
        <v/>
      </c>
    </row>
    <row r="47" spans="1:14" x14ac:dyDescent="0.25">
      <c r="L47" t="str">
        <f>IFERROR(VLOOKUP(C47,'Members List'!H:H,1,FALSE),"")</f>
        <v/>
      </c>
      <c r="M47" t="str">
        <f>IFERROR(VLOOKUP(L47,'Members List'!H:I,2,FALSE),"")</f>
        <v/>
      </c>
    </row>
    <row r="48" spans="1:14" x14ac:dyDescent="0.25">
      <c r="L48" t="str">
        <f>IFERROR(VLOOKUP(C48,'Members List'!H:H,1,FALSE),"")</f>
        <v/>
      </c>
      <c r="M48" t="str">
        <f>IFERROR(VLOOKUP(L48,'Members List'!H:I,2,FALSE),"")</f>
        <v/>
      </c>
    </row>
    <row r="49" spans="12:13" x14ac:dyDescent="0.25">
      <c r="L49" t="str">
        <f>IFERROR(VLOOKUP(C49,'Members List'!H:H,1,FALSE),"")</f>
        <v/>
      </c>
      <c r="M49" t="str">
        <f>IFERROR(VLOOKUP(L49,'Members List'!H:I,2,FALSE),"")</f>
        <v/>
      </c>
    </row>
    <row r="50" spans="12:13" x14ac:dyDescent="0.25">
      <c r="L50" t="str">
        <f>IFERROR(VLOOKUP(C50,'Members List'!H:H,1,FALSE),"")</f>
        <v/>
      </c>
      <c r="M50" t="str">
        <f>IFERROR(VLOOKUP(L50,'Members List'!H:I,2,FALSE),"")</f>
        <v/>
      </c>
    </row>
    <row r="51" spans="12:13" x14ac:dyDescent="0.25">
      <c r="L51" t="str">
        <f>IFERROR(VLOOKUP(C51,'Members List'!H:H,1,FALSE),"")</f>
        <v/>
      </c>
      <c r="M51" t="str">
        <f>IFERROR(VLOOKUP(L51,'Members List'!H:I,2,FALSE),"")</f>
        <v/>
      </c>
    </row>
    <row r="52" spans="12:13" x14ac:dyDescent="0.25">
      <c r="L52" t="str">
        <f>IFERROR(VLOOKUP(C52,'Members List'!H:H,1,FALSE),"")</f>
        <v/>
      </c>
      <c r="M52" t="str">
        <f>IFERROR(VLOOKUP(L52,'Members List'!H:I,2,FALSE),"")</f>
        <v/>
      </c>
    </row>
    <row r="53" spans="12:13" x14ac:dyDescent="0.25">
      <c r="L53" t="str">
        <f>IFERROR(VLOOKUP(C53,'Members List'!H:H,1,FALSE),"")</f>
        <v/>
      </c>
      <c r="M53" t="str">
        <f>IFERROR(VLOOKUP(L53,'Members List'!H:I,2,FALSE),"")</f>
        <v/>
      </c>
    </row>
    <row r="54" spans="12:13" x14ac:dyDescent="0.25">
      <c r="L54" t="str">
        <f>IFERROR(VLOOKUP(C54,'Members List'!H:H,1,FALSE),"")</f>
        <v/>
      </c>
      <c r="M54" t="str">
        <f>IFERROR(VLOOKUP(L54,'Members List'!H:I,2,FALSE),"")</f>
        <v/>
      </c>
    </row>
    <row r="55" spans="12:13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2:13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2:13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2:13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2:13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2:13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2:13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2:13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2:13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2:13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KqlE2/b18O/FG9ydnIttxYdxH6+/Hkvbf19sfiuHWG41oJqebDGwoq6+Ny7taJnlNABptiQRr9ceKFlGHavGcA==" saltValue="qfRlxCuPnSp0BgF3k3/wnw==" spinCount="100000" sheet="1" objects="1" scenarios="1" select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3E92-F8B1-45B0-80D7-1DE1A2E9E79C}">
  <dimension ref="A1:N99"/>
  <sheetViews>
    <sheetView workbookViewId="0">
      <selection activeCell="N34" sqref="N34"/>
    </sheetView>
  </sheetViews>
  <sheetFormatPr defaultRowHeight="15" x14ac:dyDescent="0.25"/>
  <cols>
    <col min="1" max="1" width="4.7109375" bestFit="1" customWidth="1"/>
    <col min="2" max="2" width="3.85546875" bestFit="1" customWidth="1"/>
    <col min="3" max="3" width="18.7109375" bestFit="1" customWidth="1"/>
    <col min="4" max="4" width="8.42578125" bestFit="1" customWidth="1"/>
    <col min="5" max="5" width="8.85546875" bestFit="1" customWidth="1"/>
    <col min="6" max="6" width="5" bestFit="1" customWidth="1"/>
    <col min="8" max="8" width="7.7109375" bestFit="1" customWidth="1"/>
    <col min="9" max="9" width="6.7109375" bestFit="1" customWidth="1"/>
    <col min="10" max="10" width="6.28515625" bestFit="1" customWidth="1"/>
    <col min="11" max="11" width="11.140625" bestFit="1" customWidth="1"/>
    <col min="12" max="12" width="16.140625" bestFit="1" customWidth="1"/>
    <col min="13" max="13" width="30.42578125" bestFit="1" customWidth="1"/>
    <col min="14" max="14" width="6.5703125" bestFit="1" customWidth="1"/>
  </cols>
  <sheetData>
    <row r="1" spans="1:14" x14ac:dyDescent="0.25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t="s">
        <v>11</v>
      </c>
      <c r="M1" t="s">
        <v>12</v>
      </c>
      <c r="N1" t="s">
        <v>9</v>
      </c>
    </row>
    <row r="2" spans="1:14" x14ac:dyDescent="0.25">
      <c r="A2" s="68">
        <v>1</v>
      </c>
      <c r="B2" s="68">
        <v>28</v>
      </c>
      <c r="C2" s="68" t="s">
        <v>21</v>
      </c>
      <c r="D2" s="68" t="s">
        <v>609</v>
      </c>
      <c r="E2" s="69" t="s">
        <v>1366</v>
      </c>
      <c r="F2" s="68">
        <v>20</v>
      </c>
      <c r="G2" s="69" t="s">
        <v>1367</v>
      </c>
      <c r="H2" s="68">
        <v>0</v>
      </c>
      <c r="I2" s="68">
        <v>0</v>
      </c>
      <c r="J2" s="68">
        <v>0</v>
      </c>
      <c r="K2" s="68">
        <v>28</v>
      </c>
      <c r="L2" t="str">
        <f>IFERROR(VLOOKUP(C2,'Members List'!H:H,1,FALSE),"")</f>
        <v>Wade Longworth</v>
      </c>
      <c r="M2" t="str">
        <f>IFERROR(VLOOKUP(L2,'Members List'!H:I,2,FALSE),"")</f>
        <v>Race - Elite and U23</v>
      </c>
      <c r="N2" s="70">
        <v>8</v>
      </c>
    </row>
    <row r="3" spans="1:14" x14ac:dyDescent="0.25">
      <c r="A3" s="68">
        <v>2</v>
      </c>
      <c r="B3" s="68">
        <v>23</v>
      </c>
      <c r="C3" s="68" t="s">
        <v>23</v>
      </c>
      <c r="D3" s="68" t="s">
        <v>609</v>
      </c>
      <c r="E3" s="69" t="s">
        <v>1368</v>
      </c>
      <c r="F3" s="68">
        <v>20</v>
      </c>
      <c r="G3" s="69" t="s">
        <v>1369</v>
      </c>
      <c r="H3" s="68">
        <v>0.41599999999999998</v>
      </c>
      <c r="I3" s="68">
        <v>0.41599999999999998</v>
      </c>
      <c r="J3" s="68">
        <v>0</v>
      </c>
      <c r="K3" s="68" t="s">
        <v>24</v>
      </c>
      <c r="L3" t="str">
        <f>IFERROR(VLOOKUP(C3,'Members List'!H:H,1,FALSE),"")</f>
        <v>Jordan Dawson</v>
      </c>
      <c r="M3" t="str">
        <f>IFERROR(VLOOKUP(L3,'Members List'!H:I,2,FALSE),"")</f>
        <v>Race - Junior (U15/U17/U19)</v>
      </c>
      <c r="N3">
        <v>6</v>
      </c>
    </row>
    <row r="4" spans="1:14" x14ac:dyDescent="0.25">
      <c r="A4" s="68">
        <v>3</v>
      </c>
      <c r="B4" s="68">
        <v>25</v>
      </c>
      <c r="C4" s="68" t="s">
        <v>866</v>
      </c>
      <c r="D4" s="68" t="s">
        <v>609</v>
      </c>
      <c r="E4" s="69" t="s">
        <v>1370</v>
      </c>
      <c r="F4" s="68">
        <v>20</v>
      </c>
      <c r="G4" s="69" t="s">
        <v>1371</v>
      </c>
      <c r="H4" s="68">
        <v>1.179</v>
      </c>
      <c r="I4" s="68">
        <v>0.76300000000000001</v>
      </c>
      <c r="J4" s="68">
        <v>0</v>
      </c>
      <c r="K4" s="68" t="s">
        <v>870</v>
      </c>
      <c r="L4" t="str">
        <f>IFERROR(VLOOKUP(C4,'Members List'!H:H,1,FALSE),"")</f>
        <v>Jamie Muir</v>
      </c>
      <c r="M4" t="str">
        <f>IFERROR(VLOOKUP(L4,'Members List'!H:I,2,FALSE),"")</f>
        <v>Race - Masters - Regional</v>
      </c>
      <c r="N4">
        <v>3</v>
      </c>
    </row>
    <row r="5" spans="1:14" x14ac:dyDescent="0.25">
      <c r="A5" s="68">
        <v>4</v>
      </c>
      <c r="B5" s="68">
        <v>22</v>
      </c>
      <c r="C5" s="68" t="s">
        <v>39</v>
      </c>
      <c r="D5" s="68" t="s">
        <v>609</v>
      </c>
      <c r="E5" s="69" t="s">
        <v>1372</v>
      </c>
      <c r="F5" s="68">
        <v>20</v>
      </c>
      <c r="G5" s="69" t="s">
        <v>1373</v>
      </c>
      <c r="H5" s="68">
        <v>19.079000000000001</v>
      </c>
      <c r="I5" s="68">
        <v>17.899999999999999</v>
      </c>
      <c r="J5" s="68">
        <v>0</v>
      </c>
      <c r="K5" s="68" t="s">
        <v>41</v>
      </c>
      <c r="L5" t="str">
        <f>IFERROR(VLOOKUP(C5,'Members List'!H:H,1,FALSE),"")</f>
        <v>Liam Magowan</v>
      </c>
      <c r="M5" t="str">
        <f>IFERROR(VLOOKUP(L5,'Members List'!H:I,2,FALSE),"")</f>
        <v>Race - Elite and U23</v>
      </c>
      <c r="N5">
        <v>2</v>
      </c>
    </row>
    <row r="6" spans="1:14" x14ac:dyDescent="0.25">
      <c r="A6" s="68">
        <v>5</v>
      </c>
      <c r="B6" s="68">
        <v>13</v>
      </c>
      <c r="C6" s="68" t="s">
        <v>42</v>
      </c>
      <c r="D6" s="68" t="s">
        <v>609</v>
      </c>
      <c r="E6" s="69" t="s">
        <v>1374</v>
      </c>
      <c r="F6" s="68">
        <v>19</v>
      </c>
      <c r="G6" s="69" t="s">
        <v>1375</v>
      </c>
      <c r="H6" s="68" t="s">
        <v>32</v>
      </c>
      <c r="I6" s="68" t="s">
        <v>32</v>
      </c>
      <c r="J6" s="68">
        <v>0</v>
      </c>
      <c r="K6" s="68">
        <v>13</v>
      </c>
      <c r="L6" t="str">
        <f>IFERROR(VLOOKUP(C6,'Members List'!H:H,1,FALSE),"")</f>
        <v>Luke Colum</v>
      </c>
      <c r="M6" t="str">
        <f>IFERROR(VLOOKUP(L6,'Members List'!H:I,2,FALSE),"")</f>
        <v>Race - Elite and U23 - Regional</v>
      </c>
      <c r="N6">
        <v>2</v>
      </c>
    </row>
    <row r="7" spans="1:14" x14ac:dyDescent="0.25">
      <c r="A7" s="68" t="s">
        <v>29</v>
      </c>
      <c r="B7" s="68">
        <v>4</v>
      </c>
      <c r="C7" s="68" t="s">
        <v>27</v>
      </c>
      <c r="D7" s="68" t="s">
        <v>609</v>
      </c>
      <c r="E7" s="68" t="s">
        <v>31</v>
      </c>
      <c r="F7" s="68">
        <v>7</v>
      </c>
      <c r="G7" s="69" t="s">
        <v>1376</v>
      </c>
      <c r="H7" s="68"/>
      <c r="I7" s="68"/>
      <c r="J7" s="68">
        <v>0</v>
      </c>
      <c r="K7" s="68" t="s">
        <v>28</v>
      </c>
      <c r="L7" t="str">
        <f>IFERROR(VLOOKUP(C7,'Members List'!H:H,1,FALSE),"")</f>
        <v>Dominic Da Silva</v>
      </c>
      <c r="M7" t="str">
        <f>IFERROR(VLOOKUP(L7,'Members List'!H:I,2,FALSE),"")</f>
        <v>Race - Masters U65</v>
      </c>
      <c r="N7">
        <v>1</v>
      </c>
    </row>
    <row r="8" spans="1:14" x14ac:dyDescent="0.25">
      <c r="A8" s="68">
        <v>1</v>
      </c>
      <c r="B8" s="68">
        <v>7</v>
      </c>
      <c r="C8" s="68" t="s">
        <v>819</v>
      </c>
      <c r="D8" s="68" t="s">
        <v>649</v>
      </c>
      <c r="E8" s="69" t="s">
        <v>1377</v>
      </c>
      <c r="F8" s="68">
        <v>20</v>
      </c>
      <c r="G8" s="69" t="s">
        <v>1378</v>
      </c>
      <c r="H8" s="68">
        <v>0</v>
      </c>
      <c r="I8" s="68">
        <v>0</v>
      </c>
      <c r="J8" s="68">
        <v>0</v>
      </c>
      <c r="K8" s="68" t="s">
        <v>822</v>
      </c>
      <c r="L8" t="str">
        <f>IFERROR(VLOOKUP(C8,'Members List'!H:H,1,FALSE),"")</f>
        <v>Peter Mills</v>
      </c>
      <c r="M8" t="str">
        <f>IFERROR(VLOOKUP(L8,'Members List'!H:I,2,FALSE),"")</f>
        <v>Race - Masters U65</v>
      </c>
      <c r="N8">
        <v>10</v>
      </c>
    </row>
    <row r="9" spans="1:14" x14ac:dyDescent="0.25">
      <c r="A9" s="68">
        <v>2</v>
      </c>
      <c r="B9" s="68">
        <v>30</v>
      </c>
      <c r="C9" s="68" t="s">
        <v>712</v>
      </c>
      <c r="D9" s="68" t="s">
        <v>649</v>
      </c>
      <c r="E9" s="69" t="s">
        <v>1379</v>
      </c>
      <c r="F9" s="68">
        <v>19</v>
      </c>
      <c r="G9" s="69" t="s">
        <v>1380</v>
      </c>
      <c r="H9" s="68" t="s">
        <v>32</v>
      </c>
      <c r="I9" s="68" t="s">
        <v>32</v>
      </c>
      <c r="J9" s="68">
        <v>0</v>
      </c>
      <c r="K9" s="68">
        <v>30</v>
      </c>
      <c r="L9" t="str">
        <f>IFERROR(VLOOKUP(C9,'Members List'!H:H,1,FALSE),"")</f>
        <v>Callum Hunter</v>
      </c>
      <c r="M9" t="str">
        <f>IFERROR(VLOOKUP(L9,'Members List'!H:I,2,FALSE),"")</f>
        <v>Race - Elite and U23 - Regional</v>
      </c>
      <c r="N9">
        <v>7</v>
      </c>
    </row>
    <row r="10" spans="1:14" x14ac:dyDescent="0.25">
      <c r="A10" s="68">
        <v>3</v>
      </c>
      <c r="B10" s="68">
        <v>27</v>
      </c>
      <c r="C10" s="68" t="s">
        <v>995</v>
      </c>
      <c r="D10" s="68" t="s">
        <v>649</v>
      </c>
      <c r="E10" s="69" t="s">
        <v>1381</v>
      </c>
      <c r="F10" s="68">
        <v>19</v>
      </c>
      <c r="G10" s="69" t="s">
        <v>1382</v>
      </c>
      <c r="H10" s="68"/>
      <c r="I10" s="68">
        <v>40.56</v>
      </c>
      <c r="J10" s="68">
        <v>0</v>
      </c>
      <c r="K10" s="68">
        <v>27</v>
      </c>
      <c r="L10" t="str">
        <f>IFERROR(VLOOKUP(C10,'Members List'!H:H,1,FALSE),"")</f>
        <v>Adam Wise</v>
      </c>
      <c r="M10" t="str">
        <f>IFERROR(VLOOKUP(L10,'Members List'!H:I,2,FALSE),"")</f>
        <v>Race - Masters - Regional</v>
      </c>
      <c r="N10" s="70">
        <v>4</v>
      </c>
    </row>
    <row r="11" spans="1:14" x14ac:dyDescent="0.25">
      <c r="A11" s="68">
        <v>4</v>
      </c>
      <c r="B11" s="68">
        <v>29</v>
      </c>
      <c r="C11" s="68" t="s">
        <v>896</v>
      </c>
      <c r="D11" s="68" t="s">
        <v>649</v>
      </c>
      <c r="E11" s="69" t="s">
        <v>1383</v>
      </c>
      <c r="F11" s="68">
        <v>19</v>
      </c>
      <c r="G11" s="69" t="s">
        <v>1384</v>
      </c>
      <c r="H11" s="68"/>
      <c r="I11" s="68">
        <v>5.524</v>
      </c>
      <c r="J11" s="68">
        <v>0</v>
      </c>
      <c r="K11" s="68">
        <v>29</v>
      </c>
      <c r="L11" t="str">
        <f>IFERROR(VLOOKUP(C11,'Members List'!H:H,1,FALSE),"")</f>
        <v>Mark Glorie</v>
      </c>
      <c r="M11" t="str">
        <f>IFERROR(VLOOKUP(L11,'Members List'!H:I,2,FALSE),"")</f>
        <v>Race - Masters - Regional</v>
      </c>
      <c r="N11" s="70">
        <v>3</v>
      </c>
    </row>
    <row r="12" spans="1:14" x14ac:dyDescent="0.25">
      <c r="A12" s="68">
        <v>5</v>
      </c>
      <c r="B12" s="68">
        <v>26</v>
      </c>
      <c r="C12" s="68" t="s">
        <v>740</v>
      </c>
      <c r="D12" s="68" t="s">
        <v>649</v>
      </c>
      <c r="E12" s="69" t="s">
        <v>1385</v>
      </c>
      <c r="F12" s="68">
        <v>19</v>
      </c>
      <c r="G12" s="69" t="s">
        <v>1386</v>
      </c>
      <c r="H12" s="68"/>
      <c r="I12" s="68">
        <v>0.316</v>
      </c>
      <c r="J12" s="68">
        <v>0</v>
      </c>
      <c r="K12" s="68" t="s">
        <v>743</v>
      </c>
      <c r="L12" t="str">
        <f>IFERROR(VLOOKUP(C12,'Members List'!H:H,1,FALSE),"")</f>
        <v/>
      </c>
      <c r="M12" t="str">
        <f>IFERROR(VLOOKUP(L12,'Members List'!H:I,2,FALSE),"")</f>
        <v/>
      </c>
    </row>
    <row r="13" spans="1:14" x14ac:dyDescent="0.25">
      <c r="A13" s="68">
        <v>6</v>
      </c>
      <c r="B13" s="68">
        <v>31</v>
      </c>
      <c r="C13" s="68" t="s">
        <v>46</v>
      </c>
      <c r="D13" s="68" t="s">
        <v>649</v>
      </c>
      <c r="E13" s="69" t="s">
        <v>1387</v>
      </c>
      <c r="F13" s="68">
        <v>18</v>
      </c>
      <c r="G13" s="69" t="s">
        <v>1388</v>
      </c>
      <c r="H13" s="68" t="s">
        <v>34</v>
      </c>
      <c r="I13" s="68" t="s">
        <v>32</v>
      </c>
      <c r="J13" s="68">
        <v>0</v>
      </c>
      <c r="K13" s="68" t="s">
        <v>47</v>
      </c>
      <c r="L13" t="str">
        <f>IFERROR(VLOOKUP(C13,'Members List'!H:H,1,FALSE),"")</f>
        <v>Andrew Brown</v>
      </c>
      <c r="M13" t="str">
        <f>IFERROR(VLOOKUP(L13,'Members List'!H:I,2,FALSE),"")</f>
        <v>Race - Masters U65</v>
      </c>
      <c r="N13">
        <v>2</v>
      </c>
    </row>
    <row r="14" spans="1:14" x14ac:dyDescent="0.25">
      <c r="A14" s="68" t="s">
        <v>29</v>
      </c>
      <c r="B14" s="68">
        <v>32</v>
      </c>
      <c r="C14" s="68" t="s">
        <v>1389</v>
      </c>
      <c r="D14" s="68" t="s">
        <v>649</v>
      </c>
      <c r="E14" s="68" t="s">
        <v>31</v>
      </c>
      <c r="F14" s="68">
        <v>7</v>
      </c>
      <c r="G14" s="69" t="s">
        <v>1390</v>
      </c>
      <c r="H14" s="68"/>
      <c r="I14" s="68"/>
      <c r="J14" s="68">
        <v>0</v>
      </c>
      <c r="K14" s="68">
        <v>33</v>
      </c>
      <c r="L14" t="str">
        <f>IFERROR(VLOOKUP(C14,'Members List'!H:H,1,FALSE),"")</f>
        <v/>
      </c>
      <c r="M14" t="str">
        <f>IFERROR(VLOOKUP(L14,'Members List'!H:I,2,FALSE),"")</f>
        <v/>
      </c>
    </row>
    <row r="15" spans="1:14" x14ac:dyDescent="0.25">
      <c r="A15" s="68">
        <v>1</v>
      </c>
      <c r="B15" s="68">
        <v>18</v>
      </c>
      <c r="C15" s="68" t="s">
        <v>62</v>
      </c>
      <c r="D15" s="68" t="s">
        <v>713</v>
      </c>
      <c r="E15" s="69" t="s">
        <v>1391</v>
      </c>
      <c r="F15" s="68">
        <v>16</v>
      </c>
      <c r="G15" s="69" t="s">
        <v>1392</v>
      </c>
      <c r="H15" s="68">
        <v>0</v>
      </c>
      <c r="I15" s="68">
        <v>0</v>
      </c>
      <c r="J15" s="68">
        <v>0</v>
      </c>
      <c r="K15" s="68">
        <v>18</v>
      </c>
      <c r="L15" t="str">
        <f>IFERROR(VLOOKUP(C15,'Members List'!H:H,1,FALSE),"")</f>
        <v>Adam Jones</v>
      </c>
      <c r="M15" t="str">
        <f>IFERROR(VLOOKUP(L15,'Members List'!H:I,2,FALSE),"")</f>
        <v>Race - Masters U65</v>
      </c>
      <c r="N15" s="70">
        <v>12</v>
      </c>
    </row>
    <row r="16" spans="1:14" x14ac:dyDescent="0.25">
      <c r="A16" s="68">
        <v>2</v>
      </c>
      <c r="B16" s="68">
        <v>21</v>
      </c>
      <c r="C16" s="68" t="s">
        <v>80</v>
      </c>
      <c r="D16" s="68" t="s">
        <v>713</v>
      </c>
      <c r="E16" s="69" t="s">
        <v>1393</v>
      </c>
      <c r="F16" s="68">
        <v>16</v>
      </c>
      <c r="G16" s="69" t="s">
        <v>1394</v>
      </c>
      <c r="H16" s="68">
        <v>6.4749999999999996</v>
      </c>
      <c r="I16" s="68">
        <v>6.4749999999999996</v>
      </c>
      <c r="J16" s="68">
        <v>0</v>
      </c>
      <c r="K16" s="68">
        <v>21</v>
      </c>
      <c r="L16" t="str">
        <f>IFERROR(VLOOKUP(C16,'Members List'!H:H,1,FALSE),"")</f>
        <v>Albert Ullbricht</v>
      </c>
      <c r="M16" t="str">
        <f>IFERROR(VLOOKUP(L16,'Members List'!H:I,2,FALSE),"")</f>
        <v>Race - Elite and U23</v>
      </c>
      <c r="N16" s="70">
        <v>8</v>
      </c>
    </row>
    <row r="17" spans="1:14" x14ac:dyDescent="0.25">
      <c r="A17" s="68">
        <v>3</v>
      </c>
      <c r="B17" s="68">
        <v>17</v>
      </c>
      <c r="C17" s="68" t="s">
        <v>75</v>
      </c>
      <c r="D17" s="68" t="s">
        <v>713</v>
      </c>
      <c r="E17" s="69" t="s">
        <v>1395</v>
      </c>
      <c r="F17" s="68">
        <v>16</v>
      </c>
      <c r="G17" s="69" t="s">
        <v>1396</v>
      </c>
      <c r="H17" s="68">
        <v>6.819</v>
      </c>
      <c r="I17" s="68">
        <v>0.34399999999999997</v>
      </c>
      <c r="J17" s="68">
        <v>0</v>
      </c>
      <c r="K17" s="68">
        <v>17</v>
      </c>
      <c r="L17" t="str">
        <f>IFERROR(VLOOKUP(C17,'Members List'!H:H,1,FALSE),"")</f>
        <v>Ashton Sime</v>
      </c>
      <c r="M17" t="str">
        <f>IFERROR(VLOOKUP(L17,'Members List'!H:I,2,FALSE),"")</f>
        <v>Race - Kids (U9/U11/U13)</v>
      </c>
      <c r="N17" s="70">
        <v>5</v>
      </c>
    </row>
    <row r="18" spans="1:14" x14ac:dyDescent="0.25">
      <c r="A18" s="68">
        <v>4</v>
      </c>
      <c r="B18" s="68">
        <v>19</v>
      </c>
      <c r="C18" s="68" t="s">
        <v>68</v>
      </c>
      <c r="D18" s="68" t="s">
        <v>713</v>
      </c>
      <c r="E18" s="69" t="s">
        <v>1397</v>
      </c>
      <c r="F18" s="68">
        <v>16</v>
      </c>
      <c r="G18" s="69" t="s">
        <v>1398</v>
      </c>
      <c r="H18" s="68">
        <v>7.3979999999999997</v>
      </c>
      <c r="I18" s="68">
        <v>0.57899999999999996</v>
      </c>
      <c r="J18" s="68">
        <v>0</v>
      </c>
      <c r="K18" s="68" t="s">
        <v>69</v>
      </c>
      <c r="L18" t="str">
        <f>IFERROR(VLOOKUP(C18,'Members List'!H:H,1,FALSE),"")</f>
        <v>Michael Baker</v>
      </c>
      <c r="M18" t="str">
        <f>IFERROR(VLOOKUP(L18,'Members List'!H:I,2,FALSE),"")</f>
        <v>Race - Junior (U15/U17/U19)</v>
      </c>
      <c r="N18" s="70">
        <v>3</v>
      </c>
    </row>
    <row r="19" spans="1:14" x14ac:dyDescent="0.25">
      <c r="A19" s="68">
        <v>5</v>
      </c>
      <c r="B19" s="68">
        <v>6</v>
      </c>
      <c r="C19" s="68" t="s">
        <v>725</v>
      </c>
      <c r="D19" s="68" t="s">
        <v>713</v>
      </c>
      <c r="E19" s="69" t="s">
        <v>1399</v>
      </c>
      <c r="F19" s="68">
        <v>16</v>
      </c>
      <c r="G19" s="69" t="s">
        <v>1400</v>
      </c>
      <c r="H19" s="68">
        <v>8.11</v>
      </c>
      <c r="I19" s="68">
        <v>0.71199999999999997</v>
      </c>
      <c r="J19" s="68">
        <v>0</v>
      </c>
      <c r="K19" s="68">
        <v>6</v>
      </c>
      <c r="L19" t="str">
        <f>IFERROR(VLOOKUP(C19,'Members List'!H:H,1,FALSE),"")</f>
        <v>Ron McArthur</v>
      </c>
      <c r="M19" t="str">
        <f>IFERROR(VLOOKUP(L19,'Members List'!H:I,2,FALSE),"")</f>
        <v>Race - Masters 65+ / Para-Cycling</v>
      </c>
      <c r="N19" s="70">
        <v>2</v>
      </c>
    </row>
    <row r="20" spans="1:14" x14ac:dyDescent="0.25">
      <c r="A20" s="68">
        <v>6</v>
      </c>
      <c r="B20" s="68">
        <v>1</v>
      </c>
      <c r="C20" s="68" t="s">
        <v>77</v>
      </c>
      <c r="D20" s="68" t="s">
        <v>713</v>
      </c>
      <c r="E20" s="69" t="s">
        <v>1401</v>
      </c>
      <c r="F20" s="68">
        <v>16</v>
      </c>
      <c r="G20" s="69" t="s">
        <v>1402</v>
      </c>
      <c r="H20" s="68">
        <v>8.4459999999999997</v>
      </c>
      <c r="I20" s="68">
        <v>0.33600000000000002</v>
      </c>
      <c r="J20" s="68">
        <v>0</v>
      </c>
      <c r="K20" s="68">
        <v>1</v>
      </c>
      <c r="L20" t="str">
        <f>IFERROR(VLOOKUP(C20,'Members List'!H:H,1,FALSE),"")</f>
        <v>Ric SVANBERG</v>
      </c>
      <c r="M20" t="str">
        <f>IFERROR(VLOOKUP(L20,'Members List'!H:I,2,FALSE),"")</f>
        <v>Race - Masters U65</v>
      </c>
      <c r="N20" s="70">
        <v>2</v>
      </c>
    </row>
    <row r="21" spans="1:14" x14ac:dyDescent="0.25">
      <c r="A21" s="68">
        <v>7</v>
      </c>
      <c r="B21" s="68">
        <v>12</v>
      </c>
      <c r="C21" s="68" t="s">
        <v>78</v>
      </c>
      <c r="D21" s="68" t="s">
        <v>713</v>
      </c>
      <c r="E21" s="69" t="s">
        <v>1403</v>
      </c>
      <c r="F21" s="68">
        <v>16</v>
      </c>
      <c r="G21" s="69" t="s">
        <v>1404</v>
      </c>
      <c r="H21" s="68">
        <v>13.775</v>
      </c>
      <c r="I21" s="68">
        <v>5.3289999999999997</v>
      </c>
      <c r="J21" s="68">
        <v>0</v>
      </c>
      <c r="K21" s="68" t="s">
        <v>79</v>
      </c>
      <c r="L21" t="str">
        <f>IFERROR(VLOOKUP(C21,'Members List'!H:H,1,FALSE),"")</f>
        <v>Nick Cowie</v>
      </c>
      <c r="M21" t="str">
        <f>IFERROR(VLOOKUP(L21,'Members List'!H:I,2,FALSE),"")</f>
        <v>Race - Masters - Regional</v>
      </c>
      <c r="N21" s="70">
        <v>2</v>
      </c>
    </row>
    <row r="22" spans="1:14" x14ac:dyDescent="0.25">
      <c r="A22" s="68">
        <v>8</v>
      </c>
      <c r="B22" s="68">
        <v>24</v>
      </c>
      <c r="C22" s="68" t="s">
        <v>1203</v>
      </c>
      <c r="D22" s="68" t="s">
        <v>713</v>
      </c>
      <c r="E22" s="69" t="s">
        <v>1405</v>
      </c>
      <c r="F22" s="68">
        <v>16</v>
      </c>
      <c r="G22" s="69" t="s">
        <v>1406</v>
      </c>
      <c r="H22" s="68">
        <v>15.771000000000001</v>
      </c>
      <c r="I22" s="68">
        <v>1.996</v>
      </c>
      <c r="J22" s="68">
        <v>0</v>
      </c>
      <c r="K22" s="68">
        <v>24</v>
      </c>
      <c r="L22" t="str">
        <f>IFERROR(VLOOKUP(C22,'Members List'!H:H,1,FALSE),"")</f>
        <v>Breanne Rogers</v>
      </c>
      <c r="M22" t="str">
        <f>IFERROR(VLOOKUP(L22,'Members List'!H:I,2,FALSE),"")</f>
        <v>Race - Elite and U23</v>
      </c>
      <c r="N22" s="70">
        <v>2</v>
      </c>
    </row>
    <row r="23" spans="1:14" x14ac:dyDescent="0.25">
      <c r="A23" s="68">
        <v>1</v>
      </c>
      <c r="B23" s="68">
        <v>11</v>
      </c>
      <c r="C23" s="68" t="s">
        <v>76</v>
      </c>
      <c r="D23" s="68" t="s">
        <v>761</v>
      </c>
      <c r="E23" s="69" t="s">
        <v>1407</v>
      </c>
      <c r="F23" s="68">
        <v>13</v>
      </c>
      <c r="G23" s="69" t="s">
        <v>1408</v>
      </c>
      <c r="H23" s="68">
        <v>0</v>
      </c>
      <c r="I23" s="68">
        <v>0</v>
      </c>
      <c r="J23" s="68">
        <v>0</v>
      </c>
      <c r="K23" s="68">
        <v>11</v>
      </c>
      <c r="L23" t="str">
        <f>IFERROR(VLOOKUP(C23,'Members List'!H:H,1,FALSE),"")</f>
        <v>Hayden Thorpe</v>
      </c>
      <c r="M23" t="str">
        <f>IFERROR(VLOOKUP(L23,'Members List'!H:I,2,FALSE),"")</f>
        <v>Race - Elite and U23 - Regional</v>
      </c>
      <c r="N23" s="70">
        <v>12</v>
      </c>
    </row>
    <row r="24" spans="1:14" x14ac:dyDescent="0.25">
      <c r="A24" s="68">
        <v>2</v>
      </c>
      <c r="B24" s="68">
        <v>9</v>
      </c>
      <c r="C24" s="68" t="s">
        <v>74</v>
      </c>
      <c r="D24" s="68" t="s">
        <v>761</v>
      </c>
      <c r="E24" s="69" t="s">
        <v>1409</v>
      </c>
      <c r="F24" s="68">
        <v>13</v>
      </c>
      <c r="G24" s="69" t="s">
        <v>1410</v>
      </c>
      <c r="H24" s="68">
        <v>0.24399999999999999</v>
      </c>
      <c r="I24" s="68">
        <v>0.24399999999999999</v>
      </c>
      <c r="J24" s="68">
        <v>0</v>
      </c>
      <c r="K24" s="68">
        <v>9</v>
      </c>
      <c r="L24" t="str">
        <f>IFERROR(VLOOKUP(C24,'Members List'!H:H,1,FALSE),"")</f>
        <v>Colin Day</v>
      </c>
      <c r="M24" t="str">
        <f>IFERROR(VLOOKUP(L24,'Members List'!H:I,2,FALSE),"")</f>
        <v>Race - Masters - Regional</v>
      </c>
      <c r="N24" s="70">
        <v>8</v>
      </c>
    </row>
    <row r="25" spans="1:14" x14ac:dyDescent="0.25">
      <c r="A25" s="68">
        <v>3</v>
      </c>
      <c r="B25" s="68">
        <v>20</v>
      </c>
      <c r="C25" s="68" t="s">
        <v>773</v>
      </c>
      <c r="D25" s="68" t="s">
        <v>761</v>
      </c>
      <c r="E25" s="69" t="s">
        <v>1411</v>
      </c>
      <c r="F25" s="68">
        <v>13</v>
      </c>
      <c r="G25" s="69" t="s">
        <v>1412</v>
      </c>
      <c r="H25" s="68">
        <v>0.82</v>
      </c>
      <c r="I25" s="68">
        <v>0.57599999999999996</v>
      </c>
      <c r="J25" s="68">
        <v>0</v>
      </c>
      <c r="K25" s="68">
        <v>20</v>
      </c>
      <c r="L25" t="str">
        <f>IFERROR(VLOOKUP(C25,'Members List'!H:H,1,FALSE),"")</f>
        <v>Stephen Leahy</v>
      </c>
      <c r="M25" t="str">
        <f>IFERROR(VLOOKUP(L25,'Members List'!H:I,2,FALSE),"")</f>
        <v>Race - Masters - Regional</v>
      </c>
      <c r="N25" s="70">
        <v>5</v>
      </c>
    </row>
    <row r="26" spans="1:14" x14ac:dyDescent="0.25">
      <c r="A26" s="68">
        <v>4</v>
      </c>
      <c r="B26" s="68">
        <v>10</v>
      </c>
      <c r="C26" s="68" t="s">
        <v>1158</v>
      </c>
      <c r="D26" s="68" t="s">
        <v>761</v>
      </c>
      <c r="E26" s="69" t="s">
        <v>1413</v>
      </c>
      <c r="F26" s="68">
        <v>13</v>
      </c>
      <c r="G26" s="69" t="s">
        <v>1414</v>
      </c>
      <c r="H26" s="68">
        <v>0.89500000000000002</v>
      </c>
      <c r="I26" s="68">
        <v>7.4999999999999997E-2</v>
      </c>
      <c r="J26" s="68">
        <v>0</v>
      </c>
      <c r="K26" s="68">
        <v>10</v>
      </c>
      <c r="L26" t="str">
        <f>IFERROR(VLOOKUP(C26,'Members List'!H:H,1,FALSE),"")</f>
        <v>Steve Ball</v>
      </c>
      <c r="M26" t="str">
        <f>IFERROR(VLOOKUP(L26,'Members List'!H:I,2,FALSE),"")</f>
        <v>Race - Masters - Regional</v>
      </c>
      <c r="N26" s="70">
        <v>3</v>
      </c>
    </row>
    <row r="27" spans="1:14" x14ac:dyDescent="0.25">
      <c r="A27" s="68">
        <v>5</v>
      </c>
      <c r="B27" s="68">
        <v>2</v>
      </c>
      <c r="C27" s="68" t="s">
        <v>916</v>
      </c>
      <c r="D27" s="68" t="s">
        <v>761</v>
      </c>
      <c r="E27" s="69" t="s">
        <v>1415</v>
      </c>
      <c r="F27" s="68">
        <v>13</v>
      </c>
      <c r="G27" s="69" t="s">
        <v>1416</v>
      </c>
      <c r="H27" s="68">
        <v>0.94299999999999995</v>
      </c>
      <c r="I27" s="68">
        <v>4.8000000000000001E-2</v>
      </c>
      <c r="J27" s="68">
        <v>0</v>
      </c>
      <c r="K27" s="68" t="s">
        <v>919</v>
      </c>
      <c r="L27" t="str">
        <f>IFERROR(VLOOKUP(C27,'Members List'!H:H,1,FALSE),"")</f>
        <v>Zoe Stolton</v>
      </c>
      <c r="M27" t="str">
        <f>IFERROR(VLOOKUP(L27,'Members List'!H:I,2,FALSE),"")</f>
        <v>Race - Masters U65</v>
      </c>
      <c r="N27" s="70">
        <v>2</v>
      </c>
    </row>
    <row r="28" spans="1:14" x14ac:dyDescent="0.25">
      <c r="A28" s="68">
        <v>6</v>
      </c>
      <c r="B28" s="68">
        <v>15</v>
      </c>
      <c r="C28" s="68" t="s">
        <v>83</v>
      </c>
      <c r="D28" s="68" t="s">
        <v>761</v>
      </c>
      <c r="E28" s="69" t="s">
        <v>1417</v>
      </c>
      <c r="F28" s="68">
        <v>13</v>
      </c>
      <c r="G28" s="69" t="s">
        <v>1418</v>
      </c>
      <c r="H28" s="68">
        <v>3.379</v>
      </c>
      <c r="I28" s="68">
        <v>2.4359999999999999</v>
      </c>
      <c r="J28" s="68">
        <v>0</v>
      </c>
      <c r="K28" s="68">
        <v>15</v>
      </c>
      <c r="L28" t="str">
        <f>IFERROR(VLOOKUP(C28,'Members List'!H:H,1,FALSE),"")</f>
        <v>Clint Hort</v>
      </c>
      <c r="M28" t="str">
        <f>IFERROR(VLOOKUP(L28,'Members List'!H:I,2,FALSE),"")</f>
        <v>Race - Masters - Regional</v>
      </c>
      <c r="N28" s="70">
        <v>2</v>
      </c>
    </row>
    <row r="29" spans="1:14" x14ac:dyDescent="0.25">
      <c r="A29" s="68">
        <v>7</v>
      </c>
      <c r="B29" s="68">
        <v>16</v>
      </c>
      <c r="C29" s="68" t="s">
        <v>770</v>
      </c>
      <c r="D29" s="68" t="s">
        <v>761</v>
      </c>
      <c r="E29" s="69" t="s">
        <v>1419</v>
      </c>
      <c r="F29" s="68">
        <v>13</v>
      </c>
      <c r="G29" s="69" t="s">
        <v>1420</v>
      </c>
      <c r="H29" s="68">
        <v>3.8849999999999998</v>
      </c>
      <c r="I29" s="68">
        <v>0.50600000000000001</v>
      </c>
      <c r="J29" s="68">
        <v>0</v>
      </c>
      <c r="K29" s="68">
        <v>16</v>
      </c>
      <c r="L29" t="str">
        <f>IFERROR(VLOOKUP(C29,'Members List'!H:H,1,FALSE),"")</f>
        <v>Patrick Burnside</v>
      </c>
      <c r="M29" t="str">
        <f>IFERROR(VLOOKUP(L29,'Members List'!H:I,2,FALSE),"")</f>
        <v>Race - Junior (U15/U17/U19)</v>
      </c>
      <c r="N29" s="70">
        <v>2</v>
      </c>
    </row>
    <row r="30" spans="1:14" x14ac:dyDescent="0.25">
      <c r="A30" s="68">
        <v>8</v>
      </c>
      <c r="B30" s="68">
        <v>3</v>
      </c>
      <c r="C30" s="68" t="s">
        <v>81</v>
      </c>
      <c r="D30" s="68" t="s">
        <v>761</v>
      </c>
      <c r="E30" s="69" t="s">
        <v>1421</v>
      </c>
      <c r="F30" s="68">
        <v>13</v>
      </c>
      <c r="G30" s="69" t="s">
        <v>1422</v>
      </c>
      <c r="H30" s="68">
        <v>4.4000000000000004</v>
      </c>
      <c r="I30" s="68">
        <v>0.51500000000000001</v>
      </c>
      <c r="J30" s="68">
        <v>0</v>
      </c>
      <c r="K30" s="68">
        <v>3</v>
      </c>
      <c r="L30" t="str">
        <f>IFERROR(VLOOKUP(C30,'Members List'!H:H,1,FALSE),"")</f>
        <v>Roger De Pontes</v>
      </c>
      <c r="M30" t="str">
        <f>IFERROR(VLOOKUP(L30,'Members List'!H:I,2,FALSE),"")</f>
        <v>Race - Masters - Regional</v>
      </c>
      <c r="N30" s="70">
        <v>2</v>
      </c>
    </row>
    <row r="31" spans="1:14" x14ac:dyDescent="0.25">
      <c r="A31" s="68">
        <v>1</v>
      </c>
      <c r="B31" s="68">
        <v>8</v>
      </c>
      <c r="C31" s="68" t="s">
        <v>793</v>
      </c>
      <c r="D31" s="68" t="s">
        <v>782</v>
      </c>
      <c r="E31" s="69" t="s">
        <v>1423</v>
      </c>
      <c r="F31" s="68">
        <v>9</v>
      </c>
      <c r="G31" s="69" t="s">
        <v>1424</v>
      </c>
      <c r="H31" s="68">
        <v>0</v>
      </c>
      <c r="I31" s="68">
        <v>0</v>
      </c>
      <c r="J31" s="68">
        <v>0</v>
      </c>
      <c r="K31" s="68">
        <v>8</v>
      </c>
      <c r="L31" t="str">
        <f>IFERROR(VLOOKUP(C31,'Members List'!H:H,1,FALSE),"")</f>
        <v>John Mogg</v>
      </c>
      <c r="M31" t="str">
        <f>IFERROR(VLOOKUP(L31,'Members List'!H:I,2,FALSE),"")</f>
        <v>Race - Masters - Regional</v>
      </c>
      <c r="N31" s="70">
        <v>3</v>
      </c>
    </row>
    <row r="32" spans="1:14" x14ac:dyDescent="0.25">
      <c r="A32" s="68">
        <v>2</v>
      </c>
      <c r="B32" s="68">
        <v>5</v>
      </c>
      <c r="C32" s="68" t="s">
        <v>85</v>
      </c>
      <c r="D32" s="68" t="s">
        <v>782</v>
      </c>
      <c r="E32" s="69" t="s">
        <v>1425</v>
      </c>
      <c r="F32" s="68">
        <v>9</v>
      </c>
      <c r="G32" s="69" t="s">
        <v>1426</v>
      </c>
      <c r="H32" s="68">
        <v>0.48199999999999998</v>
      </c>
      <c r="I32" s="68">
        <v>0.48199999999999998</v>
      </c>
      <c r="J32" s="68">
        <v>0</v>
      </c>
      <c r="K32" s="68">
        <v>5</v>
      </c>
      <c r="L32" t="str">
        <f>IFERROR(VLOOKUP(C32,'Members List'!H:H,1,FALSE),"")</f>
        <v>Tony Da Silva</v>
      </c>
      <c r="M32" t="str">
        <f>IFERROR(VLOOKUP(L32,'Members List'!H:I,2,FALSE),"")</f>
        <v>Race - Masters U65</v>
      </c>
      <c r="N32" s="70">
        <v>2</v>
      </c>
    </row>
    <row r="33" spans="1:14" x14ac:dyDescent="0.25">
      <c r="A33" s="68">
        <v>3</v>
      </c>
      <c r="B33" s="68">
        <v>14</v>
      </c>
      <c r="C33" s="68" t="s">
        <v>91</v>
      </c>
      <c r="D33" s="68" t="s">
        <v>782</v>
      </c>
      <c r="E33" s="69" t="s">
        <v>1427</v>
      </c>
      <c r="F33" s="68">
        <v>9</v>
      </c>
      <c r="G33" s="69" t="s">
        <v>1428</v>
      </c>
      <c r="H33" s="68">
        <v>0.59199999999999997</v>
      </c>
      <c r="I33" s="68">
        <v>0.11</v>
      </c>
      <c r="J33" s="68">
        <v>0</v>
      </c>
      <c r="K33" s="68">
        <v>14</v>
      </c>
      <c r="L33" t="str">
        <f>IFERROR(VLOOKUP(C33,'Members List'!H:H,1,FALSE),"")</f>
        <v>John Bywater</v>
      </c>
      <c r="M33" t="str">
        <f>IFERROR(VLOOKUP(L33,'Members List'!H:I,2,FALSE),"")</f>
        <v>Race - Masters U65</v>
      </c>
      <c r="N33" s="70">
        <v>2</v>
      </c>
    </row>
    <row r="34" spans="1:14" x14ac:dyDescent="0.25">
      <c r="L34" t="str">
        <f>IFERROR(VLOOKUP(C34,'Members List'!H:H,1,FALSE),"")</f>
        <v/>
      </c>
      <c r="M34" t="str">
        <f>IFERROR(VLOOKUP(L34,'Members List'!H:I,2,FALSE),"")</f>
        <v/>
      </c>
    </row>
    <row r="35" spans="1:14" x14ac:dyDescent="0.25">
      <c r="L35" t="str">
        <f>IFERROR(VLOOKUP(C35,'Members List'!H:H,1,FALSE),"")</f>
        <v/>
      </c>
      <c r="M35" t="str">
        <f>IFERROR(VLOOKUP(L35,'Members List'!H:I,2,FALSE),"")</f>
        <v/>
      </c>
    </row>
    <row r="36" spans="1:14" x14ac:dyDescent="0.25">
      <c r="L36" t="str">
        <f>IFERROR(VLOOKUP(C36,'Members List'!H:H,1,FALSE),"")</f>
        <v/>
      </c>
      <c r="M36" t="str">
        <f>IFERROR(VLOOKUP(L36,'Members List'!H:I,2,FALSE),"")</f>
        <v/>
      </c>
    </row>
    <row r="37" spans="1:14" x14ac:dyDescent="0.25">
      <c r="L37" t="str">
        <f>IFERROR(VLOOKUP(C37,'Members List'!H:H,1,FALSE),"")</f>
        <v/>
      </c>
      <c r="M37" t="str">
        <f>IFERROR(VLOOKUP(L37,'Members List'!H:I,2,FALSE),"")</f>
        <v/>
      </c>
    </row>
    <row r="38" spans="1:14" x14ac:dyDescent="0.25">
      <c r="L38" t="str">
        <f>IFERROR(VLOOKUP(C38,'Members List'!H:H,1,FALSE),"")</f>
        <v/>
      </c>
      <c r="M38" t="str">
        <f>IFERROR(VLOOKUP(L38,'Members List'!H:I,2,FALSE),"")</f>
        <v/>
      </c>
    </row>
    <row r="39" spans="1:14" x14ac:dyDescent="0.25">
      <c r="L39" t="str">
        <f>IFERROR(VLOOKUP(C39,'Members List'!H:H,1,FALSE),"")</f>
        <v/>
      </c>
      <c r="M39" t="str">
        <f>IFERROR(VLOOKUP(L39,'Members List'!H:I,2,FALSE),"")</f>
        <v/>
      </c>
    </row>
    <row r="40" spans="1:14" x14ac:dyDescent="0.25">
      <c r="L40" t="str">
        <f>IFERROR(VLOOKUP(C40,'Members List'!H:H,1,FALSE),"")</f>
        <v/>
      </c>
      <c r="M40" t="str">
        <f>IFERROR(VLOOKUP(L40,'Members List'!H:I,2,FALSE),"")</f>
        <v/>
      </c>
    </row>
    <row r="41" spans="1:14" x14ac:dyDescent="0.25">
      <c r="L41" t="str">
        <f>IFERROR(VLOOKUP(C41,'Members List'!H:H,1,FALSE),"")</f>
        <v/>
      </c>
      <c r="M41" t="str">
        <f>IFERROR(VLOOKUP(L41,'Members List'!H:I,2,FALSE),"")</f>
        <v/>
      </c>
    </row>
    <row r="42" spans="1:14" x14ac:dyDescent="0.25">
      <c r="L42" t="str">
        <f>IFERROR(VLOOKUP(C42,'Members List'!H:H,1,FALSE),"")</f>
        <v/>
      </c>
      <c r="M42" t="str">
        <f>IFERROR(VLOOKUP(L42,'Members List'!H:I,2,FALSE),"")</f>
        <v/>
      </c>
    </row>
    <row r="43" spans="1:14" x14ac:dyDescent="0.25">
      <c r="L43" t="str">
        <f>IFERROR(VLOOKUP(C43,'Members List'!H:H,1,FALSE),"")</f>
        <v/>
      </c>
      <c r="M43" t="str">
        <f>IFERROR(VLOOKUP(L43,'Members List'!H:I,2,FALSE),"")</f>
        <v/>
      </c>
    </row>
    <row r="44" spans="1:14" x14ac:dyDescent="0.25">
      <c r="L44" t="str">
        <f>IFERROR(VLOOKUP(C44,'Members List'!H:H,1,FALSE),"")</f>
        <v/>
      </c>
      <c r="M44" t="str">
        <f>IFERROR(VLOOKUP(L44,'Members List'!H:I,2,FALSE),"")</f>
        <v/>
      </c>
    </row>
    <row r="45" spans="1:14" x14ac:dyDescent="0.25">
      <c r="L45" t="str">
        <f>IFERROR(VLOOKUP(C45,'Members List'!H:H,1,FALSE),"")</f>
        <v/>
      </c>
      <c r="M45" t="str">
        <f>IFERROR(VLOOKUP(L45,'Members List'!H:I,2,FALSE),"")</f>
        <v/>
      </c>
    </row>
    <row r="46" spans="1:14" x14ac:dyDescent="0.25">
      <c r="L46" t="str">
        <f>IFERROR(VLOOKUP(C46,'Members List'!H:H,1,FALSE),"")</f>
        <v/>
      </c>
      <c r="M46" t="str">
        <f>IFERROR(VLOOKUP(L46,'Members List'!H:I,2,FALSE),"")</f>
        <v/>
      </c>
    </row>
    <row r="47" spans="1:14" x14ac:dyDescent="0.25">
      <c r="L47" t="str">
        <f>IFERROR(VLOOKUP(C47,'Members List'!H:H,1,FALSE),"")</f>
        <v/>
      </c>
      <c r="M47" t="str">
        <f>IFERROR(VLOOKUP(L47,'Members List'!H:I,2,FALSE),"")</f>
        <v/>
      </c>
    </row>
    <row r="48" spans="1:14" x14ac:dyDescent="0.25">
      <c r="L48" t="str">
        <f>IFERROR(VLOOKUP(C48,'Members List'!H:H,1,FALSE),"")</f>
        <v/>
      </c>
      <c r="M48" t="str">
        <f>IFERROR(VLOOKUP(L48,'Members List'!H:I,2,FALSE),"")</f>
        <v/>
      </c>
    </row>
    <row r="49" spans="12:13" x14ac:dyDescent="0.25">
      <c r="L49" t="str">
        <f>IFERROR(VLOOKUP(C49,'Members List'!H:H,1,FALSE),"")</f>
        <v/>
      </c>
      <c r="M49" t="str">
        <f>IFERROR(VLOOKUP(L49,'Members List'!H:I,2,FALSE),"")</f>
        <v/>
      </c>
    </row>
    <row r="50" spans="12:13" x14ac:dyDescent="0.25">
      <c r="L50" t="str">
        <f>IFERROR(VLOOKUP(C50,'Members List'!H:H,1,FALSE),"")</f>
        <v/>
      </c>
      <c r="M50" t="str">
        <f>IFERROR(VLOOKUP(L50,'Members List'!H:I,2,FALSE),"")</f>
        <v/>
      </c>
    </row>
    <row r="51" spans="12:13" x14ac:dyDescent="0.25">
      <c r="L51" t="str">
        <f>IFERROR(VLOOKUP(C51,'Members List'!H:H,1,FALSE),"")</f>
        <v/>
      </c>
      <c r="M51" t="str">
        <f>IFERROR(VLOOKUP(L51,'Members List'!H:I,2,FALSE),"")</f>
        <v/>
      </c>
    </row>
    <row r="52" spans="12:13" x14ac:dyDescent="0.25">
      <c r="L52" t="str">
        <f>IFERROR(VLOOKUP(C52,'Members List'!H:H,1,FALSE),"")</f>
        <v/>
      </c>
      <c r="M52" t="str">
        <f>IFERROR(VLOOKUP(L52,'Members List'!H:I,2,FALSE),"")</f>
        <v/>
      </c>
    </row>
    <row r="53" spans="12:13" x14ac:dyDescent="0.25">
      <c r="L53" t="str">
        <f>IFERROR(VLOOKUP(C53,'Members List'!H:H,1,FALSE),"")</f>
        <v/>
      </c>
      <c r="M53" t="str">
        <f>IFERROR(VLOOKUP(L53,'Members List'!H:I,2,FALSE),"")</f>
        <v/>
      </c>
    </row>
    <row r="54" spans="12:13" x14ac:dyDescent="0.25">
      <c r="L54" t="str">
        <f>IFERROR(VLOOKUP(C54,'Members List'!H:H,1,FALSE),"")</f>
        <v/>
      </c>
      <c r="M54" t="str">
        <f>IFERROR(VLOOKUP(L54,'Members List'!H:I,2,FALSE),"")</f>
        <v/>
      </c>
    </row>
    <row r="55" spans="12:13" x14ac:dyDescent="0.25">
      <c r="L55" t="str">
        <f>IFERROR(VLOOKUP(C55,'Members List'!H:H,1,FALSE),"")</f>
        <v/>
      </c>
      <c r="M55" t="str">
        <f>IFERROR(VLOOKUP(L55,'Members List'!H:I,2,FALSE),"")</f>
        <v/>
      </c>
    </row>
    <row r="56" spans="12:13" x14ac:dyDescent="0.25">
      <c r="L56" t="str">
        <f>IFERROR(VLOOKUP(C56,'Members List'!H:H,1,FALSE),"")</f>
        <v/>
      </c>
      <c r="M56" t="str">
        <f>IFERROR(VLOOKUP(L56,'Members List'!H:I,2,FALSE),"")</f>
        <v/>
      </c>
    </row>
    <row r="57" spans="12:13" x14ac:dyDescent="0.25">
      <c r="L57" t="str">
        <f>IFERROR(VLOOKUP(C57,'Members List'!H:H,1,FALSE),"")</f>
        <v/>
      </c>
      <c r="M57" t="str">
        <f>IFERROR(VLOOKUP(L57,'Members List'!H:I,2,FALSE),"")</f>
        <v/>
      </c>
    </row>
    <row r="58" spans="12:13" x14ac:dyDescent="0.25">
      <c r="L58" t="str">
        <f>IFERROR(VLOOKUP(C58,'Members List'!H:H,1,FALSE),"")</f>
        <v/>
      </c>
      <c r="M58" t="str">
        <f>IFERROR(VLOOKUP(L58,'Members List'!H:I,2,FALSE),"")</f>
        <v/>
      </c>
    </row>
    <row r="59" spans="12:13" x14ac:dyDescent="0.25">
      <c r="L59" t="str">
        <f>IFERROR(VLOOKUP(C59,'Members List'!H:H,1,FALSE),"")</f>
        <v/>
      </c>
      <c r="M59" t="str">
        <f>IFERROR(VLOOKUP(L59,'Members List'!H:I,2,FALSE),"")</f>
        <v/>
      </c>
    </row>
    <row r="60" spans="12:13" x14ac:dyDescent="0.25">
      <c r="L60" t="str">
        <f>IFERROR(VLOOKUP(C60,'Members List'!H:H,1,FALSE),"")</f>
        <v/>
      </c>
      <c r="M60" t="str">
        <f>IFERROR(VLOOKUP(L60,'Members List'!H:I,2,FALSE),"")</f>
        <v/>
      </c>
    </row>
    <row r="61" spans="12:13" x14ac:dyDescent="0.25">
      <c r="L61" t="str">
        <f>IFERROR(VLOOKUP(C61,'Members List'!H:H,1,FALSE),"")</f>
        <v/>
      </c>
      <c r="M61" t="str">
        <f>IFERROR(VLOOKUP(L61,'Members List'!H:I,2,FALSE),"")</f>
        <v/>
      </c>
    </row>
    <row r="62" spans="12:13" x14ac:dyDescent="0.25">
      <c r="L62" t="str">
        <f>IFERROR(VLOOKUP(C62,'Members List'!H:H,1,FALSE),"")</f>
        <v/>
      </c>
      <c r="M62" t="str">
        <f>IFERROR(VLOOKUP(L62,'Members List'!H:I,2,FALSE),"")</f>
        <v/>
      </c>
    </row>
    <row r="63" spans="12:13" x14ac:dyDescent="0.25">
      <c r="L63" t="str">
        <f>IFERROR(VLOOKUP(C63,'Members List'!H:H,1,FALSE),"")</f>
        <v/>
      </c>
      <c r="M63" t="str">
        <f>IFERROR(VLOOKUP(L63,'Members List'!H:I,2,FALSE),"")</f>
        <v/>
      </c>
    </row>
    <row r="64" spans="12:13" x14ac:dyDescent="0.25">
      <c r="L64" t="str">
        <f>IFERROR(VLOOKUP(C64,'Members List'!H:H,1,FALSE),"")</f>
        <v/>
      </c>
      <c r="M64" t="str">
        <f>IFERROR(VLOOKUP(L64,'Members List'!H:I,2,FALSE),"")</f>
        <v/>
      </c>
    </row>
    <row r="65" spans="12:13" x14ac:dyDescent="0.25">
      <c r="L65" t="str">
        <f>IFERROR(VLOOKUP(C65,'Members List'!H:H,1,FALSE),"")</f>
        <v/>
      </c>
      <c r="M65" t="str">
        <f>IFERROR(VLOOKUP(L65,'Members List'!H:I,2,FALSE),"")</f>
        <v/>
      </c>
    </row>
    <row r="66" spans="12:13" x14ac:dyDescent="0.25">
      <c r="L66" t="str">
        <f>IFERROR(VLOOKUP(C66,'Members List'!H:H,1,FALSE),"")</f>
        <v/>
      </c>
      <c r="M66" t="str">
        <f>IFERROR(VLOOKUP(L66,'Members List'!H:I,2,FALSE),"")</f>
        <v/>
      </c>
    </row>
    <row r="67" spans="12:13" x14ac:dyDescent="0.25">
      <c r="L67" t="str">
        <f>IFERROR(VLOOKUP(C67,'Members List'!H:H,1,FALSE),"")</f>
        <v/>
      </c>
      <c r="M67" t="str">
        <f>IFERROR(VLOOKUP(L67,'Members List'!H:I,2,FALSE),"")</f>
        <v/>
      </c>
    </row>
    <row r="68" spans="12:13" x14ac:dyDescent="0.25">
      <c r="L68" t="str">
        <f>IFERROR(VLOOKUP(C68,'Members List'!H:H,1,FALSE),"")</f>
        <v/>
      </c>
      <c r="M68" t="str">
        <f>IFERROR(VLOOKUP(L68,'Members List'!H:I,2,FALSE),"")</f>
        <v/>
      </c>
    </row>
    <row r="69" spans="12:13" x14ac:dyDescent="0.25">
      <c r="L69" t="str">
        <f>IFERROR(VLOOKUP(C69,'Members List'!H:H,1,FALSE),"")</f>
        <v/>
      </c>
      <c r="M69" t="str">
        <f>IFERROR(VLOOKUP(L69,'Members List'!H:I,2,FALSE),"")</f>
        <v/>
      </c>
    </row>
    <row r="70" spans="12:13" x14ac:dyDescent="0.25">
      <c r="L70" t="str">
        <f>IFERROR(VLOOKUP(C70,'Members List'!H:H,1,FALSE),"")</f>
        <v/>
      </c>
      <c r="M70" t="str">
        <f>IFERROR(VLOOKUP(L70,'Members List'!H:I,2,FALSE),"")</f>
        <v/>
      </c>
    </row>
    <row r="71" spans="12:13" x14ac:dyDescent="0.25">
      <c r="L71" t="str">
        <f>IFERROR(VLOOKUP(C71,'Members List'!H:H,1,FALSE),"")</f>
        <v/>
      </c>
      <c r="M71" t="str">
        <f>IFERROR(VLOOKUP(L71,'Members List'!H:I,2,FALSE),"")</f>
        <v/>
      </c>
    </row>
    <row r="72" spans="12:13" x14ac:dyDescent="0.25">
      <c r="L72" t="str">
        <f>IFERROR(VLOOKUP(C72,'Members List'!H:H,1,FALSE),"")</f>
        <v/>
      </c>
      <c r="M72" t="str">
        <f>IFERROR(VLOOKUP(L72,'Members List'!H:I,2,FALSE),"")</f>
        <v/>
      </c>
    </row>
    <row r="73" spans="12:13" x14ac:dyDescent="0.25">
      <c r="L73" t="str">
        <f>IFERROR(VLOOKUP(C73,'Members List'!H:H,1,FALSE),"")</f>
        <v/>
      </c>
      <c r="M73" t="str">
        <f>IFERROR(VLOOKUP(L73,'Members List'!H:I,2,FALSE),"")</f>
        <v/>
      </c>
    </row>
    <row r="74" spans="12:13" x14ac:dyDescent="0.25">
      <c r="L74" t="str">
        <f>IFERROR(VLOOKUP(C74,'Members List'!H:H,1,FALSE),"")</f>
        <v/>
      </c>
      <c r="M74" t="str">
        <f>IFERROR(VLOOKUP(L74,'Members List'!H:I,2,FALSE),"")</f>
        <v/>
      </c>
    </row>
    <row r="75" spans="12:13" x14ac:dyDescent="0.25">
      <c r="L75" t="str">
        <f>IFERROR(VLOOKUP(C75,'Members List'!H:H,1,FALSE),"")</f>
        <v/>
      </c>
      <c r="M75" t="str">
        <f>IFERROR(VLOOKUP(L75,'Members List'!H:I,2,FALSE),"")</f>
        <v/>
      </c>
    </row>
    <row r="76" spans="12:13" x14ac:dyDescent="0.25">
      <c r="L76" t="str">
        <f>IFERROR(VLOOKUP(C76,'Members List'!H:H,1,FALSE),"")</f>
        <v/>
      </c>
      <c r="M76" t="str">
        <f>IFERROR(VLOOKUP(L76,'Members List'!H:I,2,FALSE),"")</f>
        <v/>
      </c>
    </row>
    <row r="77" spans="12:13" x14ac:dyDescent="0.25">
      <c r="L77" t="str">
        <f>IFERROR(VLOOKUP(C77,'Members List'!H:H,1,FALSE),"")</f>
        <v/>
      </c>
      <c r="M77" t="str">
        <f>IFERROR(VLOOKUP(L77,'Members List'!H:I,2,FALSE),"")</f>
        <v/>
      </c>
    </row>
    <row r="78" spans="12:13" x14ac:dyDescent="0.25">
      <c r="L78" t="str">
        <f>IFERROR(VLOOKUP(C78,'Members List'!H:H,1,FALSE),"")</f>
        <v/>
      </c>
      <c r="M78" t="str">
        <f>IFERROR(VLOOKUP(L78,'Members List'!H:I,2,FALSE),"")</f>
        <v/>
      </c>
    </row>
    <row r="79" spans="12:13" x14ac:dyDescent="0.25">
      <c r="L79" t="str">
        <f>IFERROR(VLOOKUP(C79,'Members List'!H:H,1,FALSE),"")</f>
        <v/>
      </c>
      <c r="M79" t="str">
        <f>IFERROR(VLOOKUP(L79,'Members List'!H:I,2,FALSE),"")</f>
        <v/>
      </c>
    </row>
    <row r="80" spans="12:13" x14ac:dyDescent="0.25">
      <c r="L80" t="str">
        <f>IFERROR(VLOOKUP(C80,'Members List'!H:H,1,FALSE),"")</f>
        <v/>
      </c>
      <c r="M80" t="str">
        <f>IFERROR(VLOOKUP(L80,'Members List'!H:I,2,FALSE),"")</f>
        <v/>
      </c>
    </row>
    <row r="81" spans="12:13" x14ac:dyDescent="0.25">
      <c r="L81" t="str">
        <f>IFERROR(VLOOKUP(C81,'Members List'!H:H,1,FALSE),"")</f>
        <v/>
      </c>
      <c r="M81" t="str">
        <f>IFERROR(VLOOKUP(L81,'Members List'!H:I,2,FALSE),"")</f>
        <v/>
      </c>
    </row>
    <row r="82" spans="12:13" x14ac:dyDescent="0.25">
      <c r="L82" t="str">
        <f>IFERROR(VLOOKUP(C82,'Members List'!H:H,1,FALSE),"")</f>
        <v/>
      </c>
      <c r="M82" t="str">
        <f>IFERROR(VLOOKUP(L82,'Members List'!H:I,2,FALSE),"")</f>
        <v/>
      </c>
    </row>
    <row r="83" spans="12:13" x14ac:dyDescent="0.25">
      <c r="L83" t="str">
        <f>IFERROR(VLOOKUP(C83,'Members List'!H:H,1,FALSE),"")</f>
        <v/>
      </c>
      <c r="M83" t="str">
        <f>IFERROR(VLOOKUP(L83,'Members List'!H:I,2,FALSE),"")</f>
        <v/>
      </c>
    </row>
    <row r="84" spans="12:13" x14ac:dyDescent="0.25">
      <c r="L84" t="str">
        <f>IFERROR(VLOOKUP(C84,'Members List'!H:H,1,FALSE),"")</f>
        <v/>
      </c>
      <c r="M84" t="str">
        <f>IFERROR(VLOOKUP(L84,'Members List'!H:I,2,FALSE),"")</f>
        <v/>
      </c>
    </row>
    <row r="85" spans="12:13" x14ac:dyDescent="0.25">
      <c r="L85" t="str">
        <f>IFERROR(VLOOKUP(C85,'Members List'!H:H,1,FALSE),"")</f>
        <v/>
      </c>
      <c r="M85" t="str">
        <f>IFERROR(VLOOKUP(L85,'Members List'!H:I,2,FALSE),"")</f>
        <v/>
      </c>
    </row>
    <row r="86" spans="12:13" x14ac:dyDescent="0.25">
      <c r="L86" t="str">
        <f>IFERROR(VLOOKUP(C86,'Members List'!H:H,1,FALSE),"")</f>
        <v/>
      </c>
      <c r="M86" t="str">
        <f>IFERROR(VLOOKUP(L86,'Members List'!H:I,2,FALSE),"")</f>
        <v/>
      </c>
    </row>
    <row r="87" spans="12:13" x14ac:dyDescent="0.25">
      <c r="L87" t="str">
        <f>IFERROR(VLOOKUP(C87,'Members List'!H:H,1,FALSE),"")</f>
        <v/>
      </c>
      <c r="M87" t="str">
        <f>IFERROR(VLOOKUP(L87,'Members List'!H:I,2,FALSE),"")</f>
        <v/>
      </c>
    </row>
    <row r="88" spans="12:13" x14ac:dyDescent="0.25">
      <c r="L88" t="str">
        <f>IFERROR(VLOOKUP(C88,'Members List'!H:H,1,FALSE),"")</f>
        <v/>
      </c>
      <c r="M88" t="str">
        <f>IFERROR(VLOOKUP(L88,'Members List'!H:I,2,FALSE),"")</f>
        <v/>
      </c>
    </row>
    <row r="89" spans="12:13" x14ac:dyDescent="0.25">
      <c r="L89" t="str">
        <f>IFERROR(VLOOKUP(C89,'Members List'!H:H,1,FALSE),"")</f>
        <v/>
      </c>
      <c r="M89" t="str">
        <f>IFERROR(VLOOKUP(L89,'Members List'!H:I,2,FALSE),"")</f>
        <v/>
      </c>
    </row>
    <row r="90" spans="12:13" x14ac:dyDescent="0.25">
      <c r="L90" t="str">
        <f>IFERROR(VLOOKUP(C90,'Members List'!H:H,1,FALSE),"")</f>
        <v/>
      </c>
      <c r="M90" t="str">
        <f>IFERROR(VLOOKUP(L90,'Members List'!H:I,2,FALSE),"")</f>
        <v/>
      </c>
    </row>
    <row r="91" spans="12:13" x14ac:dyDescent="0.25">
      <c r="L91" t="str">
        <f>IFERROR(VLOOKUP(C91,'Members List'!H:H,1,FALSE),"")</f>
        <v/>
      </c>
      <c r="M91" t="str">
        <f>IFERROR(VLOOKUP(L91,'Members List'!H:I,2,FALSE),"")</f>
        <v/>
      </c>
    </row>
    <row r="92" spans="12:13" x14ac:dyDescent="0.25">
      <c r="L92" t="str">
        <f>IFERROR(VLOOKUP(C92,'Members List'!H:H,1,FALSE),"")</f>
        <v/>
      </c>
      <c r="M92" t="str">
        <f>IFERROR(VLOOKUP(L92,'Members List'!H:I,2,FALSE),"")</f>
        <v/>
      </c>
    </row>
    <row r="93" spans="12:13" x14ac:dyDescent="0.25">
      <c r="L93" t="str">
        <f>IFERROR(VLOOKUP(C93,'Members List'!H:H,1,FALSE),"")</f>
        <v/>
      </c>
      <c r="M93" t="str">
        <f>IFERROR(VLOOKUP(L93,'Members List'!H:I,2,FALSE),"")</f>
        <v/>
      </c>
    </row>
    <row r="94" spans="12:13" x14ac:dyDescent="0.25">
      <c r="L94" t="str">
        <f>IFERROR(VLOOKUP(C94,'Members List'!H:H,1,FALSE),"")</f>
        <v/>
      </c>
      <c r="M94" t="str">
        <f>IFERROR(VLOOKUP(L94,'Members List'!H:I,2,FALSE),"")</f>
        <v/>
      </c>
    </row>
    <row r="95" spans="12:13" x14ac:dyDescent="0.25">
      <c r="L95" t="str">
        <f>IFERROR(VLOOKUP(C95,'Members List'!H:H,1,FALSE),"")</f>
        <v/>
      </c>
      <c r="M95" t="str">
        <f>IFERROR(VLOOKUP(L95,'Members List'!H:I,2,FALSE),"")</f>
        <v/>
      </c>
    </row>
    <row r="96" spans="12:13" x14ac:dyDescent="0.25">
      <c r="L96" t="str">
        <f>IFERROR(VLOOKUP(C96,'Members List'!H:H,1,FALSE),"")</f>
        <v/>
      </c>
      <c r="M96" t="str">
        <f>IFERROR(VLOOKUP(L96,'Members List'!H:I,2,FALSE),"")</f>
        <v/>
      </c>
    </row>
    <row r="97" spans="12:13" x14ac:dyDescent="0.25">
      <c r="L97" t="str">
        <f>IFERROR(VLOOKUP(C97,'Members List'!H:H,1,FALSE),"")</f>
        <v/>
      </c>
      <c r="M97" t="str">
        <f>IFERROR(VLOOKUP(L97,'Members List'!H:I,2,FALSE),"")</f>
        <v/>
      </c>
    </row>
    <row r="98" spans="12:13" x14ac:dyDescent="0.25">
      <c r="L98" t="str">
        <f>IFERROR(VLOOKUP(C98,'Members List'!H:H,1,FALSE),"")</f>
        <v/>
      </c>
      <c r="M98" t="str">
        <f>IFERROR(VLOOKUP(L98,'Members List'!H:I,2,FALSE),"")</f>
        <v/>
      </c>
    </row>
    <row r="99" spans="12:13" x14ac:dyDescent="0.25">
      <c r="L99" t="str">
        <f>IFERROR(VLOOKUP(C99,'Members List'!H:H,1,FALSE),"")</f>
        <v/>
      </c>
      <c r="M99" t="str">
        <f>IFERROR(VLOOKUP(L99,'Members List'!H:I,2,FALSE),"")</f>
        <v/>
      </c>
    </row>
  </sheetData>
  <sheetProtection algorithmName="SHA-512" hashValue="Q2Vwy1/7SH9ZZBZYIu3iQ5iGp4s/Q4kSR8wQo6+0qEJu3aL/5eFXpP7JXWhJot1VuWFrLKqc9sktai3rdPYJpA==" saltValue="qDAOJY4v4TAS0s7mmKlxZ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Points Classification</vt:lpstr>
      <vt:lpstr>TOTAL POINTS COMPETITION 2018</vt:lpstr>
      <vt:lpstr>Members List</vt:lpstr>
      <vt:lpstr>Race 1 - Smeaton Way</vt:lpstr>
      <vt:lpstr>Race 2 - Pinjarra</vt:lpstr>
      <vt:lpstr>Race 3 - Smeaton</vt:lpstr>
      <vt:lpstr>Race 4 - Alumina</vt:lpstr>
      <vt:lpstr>Race  5 - Motorplex</vt:lpstr>
      <vt:lpstr>Race 6 - Pinjarra</vt:lpstr>
      <vt:lpstr>Race 7 - Alumina(RIng)</vt:lpstr>
      <vt:lpstr>Race 8 - Club Champs</vt:lpstr>
      <vt:lpstr>c</vt:lpstr>
      <vt:lpstr>'TOTAL POINTS COMPETITION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Hort</dc:creator>
  <cp:lastModifiedBy>Clinton Hort</cp:lastModifiedBy>
  <cp:lastPrinted>2018-05-12T21:13:22Z</cp:lastPrinted>
  <dcterms:created xsi:type="dcterms:W3CDTF">2018-05-12T20:46:58Z</dcterms:created>
  <dcterms:modified xsi:type="dcterms:W3CDTF">2018-05-13T12:53:07Z</dcterms:modified>
</cp:coreProperties>
</file>