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int\OneDrive\PDCC Docs\PDCC\Treasurer\Peel Cycling\F2018\Road Race Results\"/>
    </mc:Choice>
  </mc:AlternateContent>
  <xr:revisionPtr revIDLastSave="114" documentId="6_{3E786125-71DC-44D7-A297-4A059639E751}" xr6:coauthVersionLast="37" xr6:coauthVersionMax="37" xr10:uidLastSave="{A526FA02-2DDA-4CE1-A9BF-0BF3E036A110}"/>
  <workbookProtection workbookAlgorithmName="SHA-512" workbookHashValue="eJLgA6IrWUEJGEQxcmHkV9wJuBbMYnCusPgX6cc8vsKgzbtpsIQzP+iCZvKjCG83AeneVQhaNgJCrp4APuc7SQ==" workbookSaltValue="7vUINgqlSSBSMLXW/W7hYQ==" workbookSpinCount="100000" lockStructure="1"/>
  <bookViews>
    <workbookView xWindow="0" yWindow="0" windowWidth="28800" windowHeight="12225" tabRatio="809" activeTab="1" xr2:uid="{B043D8D6-194F-45BF-9728-61AF1A0E622C}"/>
  </bookViews>
  <sheets>
    <sheet name="Points Classification" sheetId="11" r:id="rId1"/>
    <sheet name="TOTAL POINTS COMPETITION 2018" sheetId="1" r:id="rId2"/>
    <sheet name="Members List" sheetId="13" state="hidden" r:id="rId3"/>
    <sheet name="Race 1 - Serpentine" sheetId="2" r:id="rId4"/>
    <sheet name="Race 2 - Dog Hill" sheetId="3" r:id="rId5"/>
    <sheet name="Race 3 - North Dandalup" sheetId="4" r:id="rId6"/>
    <sheet name="Race 4 - Casuarina" sheetId="5" r:id="rId7"/>
    <sheet name="Race  5 - Dog Hill" sheetId="6" r:id="rId8"/>
    <sheet name="Race 6 - Serpentine" sheetId="7" r:id="rId9"/>
    <sheet name="Race 7 - Presidents Cup" sheetId="8" r:id="rId10"/>
    <sheet name="Race 8 - Motorplex Kermese" sheetId="9" r:id="rId11"/>
    <sheet name="Race 9 - Road Champs" sheetId="10" r:id="rId12"/>
  </sheets>
  <definedNames>
    <definedName name="_xlnm.Print_Area" localSheetId="1">'TOTAL POINTS COMPETITION 2018'!$A$1:$L$184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" l="1"/>
  <c r="B5" i="1"/>
  <c r="B6" i="1"/>
  <c r="B7" i="1"/>
  <c r="B8" i="1"/>
  <c r="B9" i="1"/>
  <c r="B10" i="1"/>
  <c r="B13" i="1"/>
  <c r="B15" i="1"/>
  <c r="B16" i="1"/>
  <c r="B17" i="1"/>
  <c r="B20" i="1"/>
  <c r="B21" i="1"/>
  <c r="B22" i="1"/>
  <c r="B23" i="1"/>
  <c r="B18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6" i="1"/>
  <c r="B87" i="1"/>
  <c r="B88" i="1"/>
  <c r="B89" i="1"/>
  <c r="B90" i="1"/>
  <c r="B91" i="1"/>
  <c r="B92" i="1"/>
  <c r="B93" i="1"/>
  <c r="B85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94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3" i="1"/>
  <c r="M38" i="10"/>
  <c r="L52" i="9"/>
  <c r="L2" i="3" l="1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48" i="13"/>
  <c r="I49" i="13"/>
  <c r="I50" i="13"/>
  <c r="I51" i="13"/>
  <c r="I52" i="13"/>
  <c r="I53" i="13"/>
  <c r="I54" i="13"/>
  <c r="I55" i="13"/>
  <c r="I56" i="13"/>
  <c r="I57" i="13"/>
  <c r="I58" i="13"/>
  <c r="I59" i="13"/>
  <c r="I60" i="13"/>
  <c r="I61" i="13"/>
  <c r="I62" i="13"/>
  <c r="I63" i="13"/>
  <c r="I64" i="13"/>
  <c r="I65" i="13"/>
  <c r="I66" i="13"/>
  <c r="I67" i="13"/>
  <c r="I68" i="13"/>
  <c r="I69" i="13"/>
  <c r="I70" i="13"/>
  <c r="I71" i="13"/>
  <c r="I72" i="13"/>
  <c r="I73" i="13"/>
  <c r="I74" i="13"/>
  <c r="I75" i="13"/>
  <c r="I76" i="13"/>
  <c r="I77" i="13"/>
  <c r="I78" i="13"/>
  <c r="I79" i="13"/>
  <c r="I80" i="13"/>
  <c r="I81" i="13"/>
  <c r="I82" i="13"/>
  <c r="I83" i="13"/>
  <c r="I84" i="13"/>
  <c r="I85" i="13"/>
  <c r="I86" i="13"/>
  <c r="I87" i="13"/>
  <c r="I88" i="13"/>
  <c r="I89" i="13"/>
  <c r="I90" i="13"/>
  <c r="I91" i="13"/>
  <c r="I92" i="13"/>
  <c r="I93" i="13"/>
  <c r="I94" i="13"/>
  <c r="I95" i="13"/>
  <c r="I96" i="13"/>
  <c r="I97" i="13"/>
  <c r="I98" i="13"/>
  <c r="I99" i="13"/>
  <c r="I100" i="13"/>
  <c r="I101" i="13"/>
  <c r="I102" i="13"/>
  <c r="I103" i="13"/>
  <c r="I104" i="13"/>
  <c r="I105" i="13"/>
  <c r="I106" i="13"/>
  <c r="I107" i="13"/>
  <c r="I108" i="13"/>
  <c r="I109" i="13"/>
  <c r="I110" i="13"/>
  <c r="I111" i="13"/>
  <c r="I112" i="13"/>
  <c r="I113" i="13"/>
  <c r="I114" i="13"/>
  <c r="I115" i="13"/>
  <c r="I116" i="13"/>
  <c r="I117" i="13"/>
  <c r="I118" i="13"/>
  <c r="I119" i="13"/>
  <c r="I120" i="13"/>
  <c r="I121" i="13"/>
  <c r="I122" i="13"/>
  <c r="I123" i="13"/>
  <c r="I124" i="13"/>
  <c r="I125" i="13"/>
  <c r="I126" i="13"/>
  <c r="I127" i="13"/>
  <c r="I128" i="13"/>
  <c r="I129" i="13"/>
  <c r="I130" i="13"/>
  <c r="I131" i="13"/>
  <c r="I132" i="13"/>
  <c r="I133" i="13"/>
  <c r="I134" i="13"/>
  <c r="I135" i="13"/>
  <c r="I136" i="13"/>
  <c r="I137" i="13"/>
  <c r="I138" i="13"/>
  <c r="I139" i="13"/>
  <c r="I140" i="13"/>
  <c r="I141" i="13"/>
  <c r="I142" i="13"/>
  <c r="I143" i="13"/>
  <c r="I144" i="13"/>
  <c r="I145" i="13"/>
  <c r="I146" i="13"/>
  <c r="I147" i="13"/>
  <c r="I148" i="13"/>
  <c r="I149" i="13"/>
  <c r="I150" i="13"/>
  <c r="I151" i="13"/>
  <c r="I152" i="13"/>
  <c r="I153" i="13"/>
  <c r="I154" i="13"/>
  <c r="I155" i="13"/>
  <c r="I156" i="13"/>
  <c r="I157" i="13"/>
  <c r="I158" i="13"/>
  <c r="I159" i="13"/>
  <c r="I160" i="13"/>
  <c r="I161" i="13"/>
  <c r="I162" i="13"/>
  <c r="I163" i="13"/>
  <c r="I164" i="13"/>
  <c r="I165" i="13"/>
  <c r="I166" i="13"/>
  <c r="I167" i="13"/>
  <c r="I168" i="13"/>
  <c r="I169" i="13"/>
  <c r="I170" i="13"/>
  <c r="I171" i="13"/>
  <c r="I172" i="13"/>
  <c r="I173" i="13"/>
  <c r="I174" i="13"/>
  <c r="I175" i="13"/>
  <c r="I176" i="13"/>
  <c r="I177" i="13"/>
  <c r="I178" i="13"/>
  <c r="I179" i="13"/>
  <c r="I180" i="13"/>
  <c r="I181" i="13"/>
  <c r="I182" i="13"/>
  <c r="I183" i="13"/>
  <c r="I184" i="13"/>
  <c r="I185" i="13"/>
  <c r="I186" i="13"/>
  <c r="I187" i="13"/>
  <c r="I188" i="13"/>
  <c r="I189" i="13"/>
  <c r="I190" i="13"/>
  <c r="I191" i="13"/>
  <c r="I192" i="13"/>
  <c r="I193" i="13"/>
  <c r="I194" i="13"/>
  <c r="I195" i="13"/>
  <c r="I196" i="13"/>
  <c r="I197" i="13"/>
  <c r="I198" i="13"/>
  <c r="I199" i="13"/>
  <c r="I200" i="13"/>
  <c r="I201" i="13"/>
  <c r="I202" i="13"/>
  <c r="I203" i="13"/>
  <c r="I204" i="13"/>
  <c r="I205" i="13"/>
  <c r="I206" i="13"/>
  <c r="I207" i="13"/>
  <c r="I208" i="13"/>
  <c r="I209" i="13"/>
  <c r="I210" i="13"/>
  <c r="I211" i="13"/>
  <c r="I212" i="13"/>
  <c r="I213" i="13"/>
  <c r="I214" i="13"/>
  <c r="I215" i="13"/>
  <c r="I216" i="13"/>
  <c r="I217" i="13"/>
  <c r="I218" i="13"/>
  <c r="I219" i="13"/>
  <c r="I220" i="13"/>
  <c r="I221" i="13"/>
  <c r="I222" i="13"/>
  <c r="I223" i="13"/>
  <c r="I224" i="13"/>
  <c r="I225" i="13"/>
  <c r="I226" i="13"/>
  <c r="I227" i="13"/>
  <c r="I228" i="13"/>
  <c r="I229" i="13"/>
  <c r="I230" i="13"/>
  <c r="I231" i="13"/>
  <c r="I232" i="13"/>
  <c r="I233" i="13"/>
  <c r="I234" i="13"/>
  <c r="I235" i="13"/>
  <c r="I236" i="13"/>
  <c r="I237" i="13"/>
  <c r="I238" i="13"/>
  <c r="I239" i="13"/>
  <c r="I240" i="13"/>
  <c r="I241" i="13"/>
  <c r="I242" i="13"/>
  <c r="I243" i="13"/>
  <c r="I244" i="13"/>
  <c r="I245" i="13"/>
  <c r="I246" i="13"/>
  <c r="I247" i="13"/>
  <c r="I248" i="13"/>
  <c r="I249" i="13"/>
  <c r="I250" i="13"/>
  <c r="I251" i="13"/>
  <c r="I252" i="13"/>
  <c r="I253" i="13"/>
  <c r="I254" i="13"/>
  <c r="I255" i="13"/>
  <c r="I256" i="13"/>
  <c r="I257" i="13"/>
  <c r="I258" i="13"/>
  <c r="I259" i="13"/>
  <c r="I260" i="13"/>
  <c r="I261" i="13"/>
  <c r="I262" i="13"/>
  <c r="I263" i="13"/>
  <c r="I264" i="13"/>
  <c r="I265" i="13"/>
  <c r="I266" i="13"/>
  <c r="I267" i="13"/>
  <c r="I268" i="13"/>
  <c r="I269" i="13"/>
  <c r="I270" i="13"/>
  <c r="I271" i="13"/>
  <c r="I272" i="13"/>
  <c r="I273" i="13"/>
  <c r="I274" i="13"/>
  <c r="I275" i="13"/>
  <c r="I276" i="13"/>
  <c r="I277" i="13"/>
  <c r="I278" i="13"/>
  <c r="I279" i="13"/>
  <c r="I280" i="13"/>
  <c r="I281" i="13"/>
  <c r="I282" i="13"/>
  <c r="I283" i="13"/>
  <c r="I284" i="13"/>
  <c r="I285" i="13"/>
  <c r="I286" i="13"/>
  <c r="I287" i="13"/>
  <c r="I288" i="13"/>
  <c r="I289" i="13"/>
  <c r="I290" i="13"/>
  <c r="I291" i="13"/>
  <c r="I292" i="13"/>
  <c r="I293" i="13"/>
  <c r="I294" i="13"/>
  <c r="I295" i="13"/>
  <c r="I296" i="13"/>
  <c r="I297" i="13"/>
  <c r="I298" i="13"/>
  <c r="I299" i="13"/>
  <c r="I300" i="13"/>
  <c r="I3" i="13"/>
  <c r="H178" i="13"/>
  <c r="H179" i="13"/>
  <c r="H180" i="13"/>
  <c r="H181" i="13"/>
  <c r="H182" i="13"/>
  <c r="H183" i="13"/>
  <c r="H184" i="13"/>
  <c r="H185" i="13"/>
  <c r="H186" i="13"/>
  <c r="H187" i="13"/>
  <c r="H188" i="13"/>
  <c r="H189" i="13"/>
  <c r="H190" i="13"/>
  <c r="H191" i="13"/>
  <c r="H192" i="13"/>
  <c r="H193" i="13"/>
  <c r="H194" i="13"/>
  <c r="H195" i="13"/>
  <c r="H196" i="13"/>
  <c r="H197" i="13"/>
  <c r="H198" i="13"/>
  <c r="H199" i="13"/>
  <c r="H200" i="13"/>
  <c r="H201" i="13"/>
  <c r="H202" i="13"/>
  <c r="H203" i="13"/>
  <c r="H204" i="13"/>
  <c r="H205" i="13"/>
  <c r="H206" i="13"/>
  <c r="H207" i="13"/>
  <c r="H208" i="13"/>
  <c r="H209" i="13"/>
  <c r="H210" i="13"/>
  <c r="H211" i="13"/>
  <c r="H212" i="13"/>
  <c r="H213" i="13"/>
  <c r="H214" i="13"/>
  <c r="H215" i="13"/>
  <c r="H216" i="13"/>
  <c r="H217" i="13"/>
  <c r="H218" i="13"/>
  <c r="H219" i="13"/>
  <c r="H220" i="13"/>
  <c r="H221" i="13"/>
  <c r="H222" i="13"/>
  <c r="H223" i="13"/>
  <c r="H224" i="13"/>
  <c r="H225" i="13"/>
  <c r="H226" i="13"/>
  <c r="H227" i="13"/>
  <c r="H228" i="13"/>
  <c r="H229" i="13"/>
  <c r="H230" i="13"/>
  <c r="H231" i="13"/>
  <c r="H232" i="13"/>
  <c r="H233" i="13"/>
  <c r="H234" i="13"/>
  <c r="H235" i="13"/>
  <c r="H236" i="13"/>
  <c r="H237" i="13"/>
  <c r="H238" i="13"/>
  <c r="H239" i="13"/>
  <c r="H240" i="13"/>
  <c r="H241" i="13"/>
  <c r="H242" i="13"/>
  <c r="H243" i="13"/>
  <c r="H244" i="13"/>
  <c r="H245" i="13"/>
  <c r="H246" i="13"/>
  <c r="H247" i="13"/>
  <c r="H248" i="13"/>
  <c r="H249" i="13"/>
  <c r="H250" i="13"/>
  <c r="H251" i="13"/>
  <c r="H252" i="13"/>
  <c r="H253" i="13"/>
  <c r="H254" i="13"/>
  <c r="H255" i="13"/>
  <c r="H256" i="13"/>
  <c r="H257" i="13"/>
  <c r="H258" i="13"/>
  <c r="H259" i="13"/>
  <c r="H260" i="13"/>
  <c r="H261" i="13"/>
  <c r="H262" i="13"/>
  <c r="H263" i="13"/>
  <c r="H264" i="13"/>
  <c r="H265" i="13"/>
  <c r="H266" i="13"/>
  <c r="H267" i="13"/>
  <c r="H268" i="13"/>
  <c r="H269" i="13"/>
  <c r="H270" i="13"/>
  <c r="H271" i="13"/>
  <c r="H272" i="13"/>
  <c r="H273" i="13"/>
  <c r="H274" i="13"/>
  <c r="H275" i="13"/>
  <c r="H276" i="13"/>
  <c r="H277" i="13"/>
  <c r="H278" i="13"/>
  <c r="H279" i="13"/>
  <c r="H280" i="13"/>
  <c r="H281" i="13"/>
  <c r="H282" i="13"/>
  <c r="H283" i="13"/>
  <c r="H284" i="13"/>
  <c r="H285" i="13"/>
  <c r="H286" i="13"/>
  <c r="H287" i="13"/>
  <c r="H288" i="13"/>
  <c r="H289" i="13"/>
  <c r="H290" i="13"/>
  <c r="H291" i="13"/>
  <c r="H292" i="13"/>
  <c r="H293" i="13"/>
  <c r="H294" i="13"/>
  <c r="H295" i="13"/>
  <c r="H296" i="13"/>
  <c r="H297" i="13"/>
  <c r="H298" i="13"/>
  <c r="H299" i="13"/>
  <c r="H300" i="13"/>
  <c r="H177" i="13"/>
  <c r="H176" i="13"/>
  <c r="H175" i="13"/>
  <c r="H174" i="13"/>
  <c r="H173" i="13"/>
  <c r="H172" i="13"/>
  <c r="H171" i="13"/>
  <c r="H170" i="13"/>
  <c r="H169" i="13"/>
  <c r="H168" i="13"/>
  <c r="H167" i="13"/>
  <c r="H166" i="13"/>
  <c r="H165" i="13"/>
  <c r="H164" i="13"/>
  <c r="H163" i="13"/>
  <c r="H162" i="13"/>
  <c r="H161" i="13"/>
  <c r="H160" i="13"/>
  <c r="H159" i="13"/>
  <c r="H158" i="13"/>
  <c r="H157" i="13"/>
  <c r="H156" i="13"/>
  <c r="H155" i="13"/>
  <c r="H154" i="13"/>
  <c r="H153" i="13"/>
  <c r="H152" i="13"/>
  <c r="H151" i="13"/>
  <c r="H150" i="13"/>
  <c r="H149" i="13"/>
  <c r="H148" i="13"/>
  <c r="H147" i="13"/>
  <c r="H146" i="13"/>
  <c r="H145" i="13"/>
  <c r="H144" i="13"/>
  <c r="H143" i="13"/>
  <c r="H142" i="13"/>
  <c r="H141" i="13"/>
  <c r="H140" i="13"/>
  <c r="H139" i="13"/>
  <c r="H138" i="13"/>
  <c r="H137" i="13"/>
  <c r="H136" i="13"/>
  <c r="H135" i="13"/>
  <c r="H134" i="13"/>
  <c r="H133" i="13"/>
  <c r="H132" i="13"/>
  <c r="H131" i="13"/>
  <c r="H130" i="13"/>
  <c r="H129" i="13"/>
  <c r="H128" i="13"/>
  <c r="H127" i="13"/>
  <c r="H126" i="13"/>
  <c r="H125" i="13"/>
  <c r="H124" i="13"/>
  <c r="H123" i="13"/>
  <c r="H122" i="13"/>
  <c r="H121" i="13"/>
  <c r="H120" i="13"/>
  <c r="H119" i="13"/>
  <c r="H118" i="13"/>
  <c r="H117" i="13"/>
  <c r="H116" i="13"/>
  <c r="H115" i="13"/>
  <c r="H114" i="13"/>
  <c r="H113" i="13"/>
  <c r="H112" i="13"/>
  <c r="H111" i="13"/>
  <c r="H110" i="13"/>
  <c r="H109" i="13"/>
  <c r="H108" i="13"/>
  <c r="H107" i="13"/>
  <c r="H106" i="13"/>
  <c r="H105" i="13"/>
  <c r="H104" i="13"/>
  <c r="H103" i="13"/>
  <c r="H102" i="13"/>
  <c r="H101" i="13"/>
  <c r="H100" i="13"/>
  <c r="H99" i="13"/>
  <c r="H98" i="13"/>
  <c r="H97" i="13"/>
  <c r="H96" i="13"/>
  <c r="H95" i="13"/>
  <c r="H94" i="13"/>
  <c r="H93" i="13"/>
  <c r="H92" i="13"/>
  <c r="H91" i="13"/>
  <c r="H90" i="13"/>
  <c r="H89" i="13"/>
  <c r="H88" i="13"/>
  <c r="H87" i="13"/>
  <c r="H86" i="13"/>
  <c r="H85" i="13"/>
  <c r="H84" i="13"/>
  <c r="H83" i="13"/>
  <c r="H82" i="13"/>
  <c r="H81" i="13"/>
  <c r="H80" i="13"/>
  <c r="H79" i="13"/>
  <c r="H78" i="13"/>
  <c r="H77" i="13"/>
  <c r="H76" i="13"/>
  <c r="H75" i="13"/>
  <c r="H74" i="13"/>
  <c r="H73" i="13"/>
  <c r="H72" i="13"/>
  <c r="H71" i="13"/>
  <c r="H70" i="13"/>
  <c r="H69" i="13"/>
  <c r="H68" i="13"/>
  <c r="H67" i="13"/>
  <c r="H66" i="13"/>
  <c r="H65" i="13"/>
  <c r="H64" i="13"/>
  <c r="H63" i="13"/>
  <c r="H62" i="13"/>
  <c r="H61" i="13"/>
  <c r="H60" i="13"/>
  <c r="H59" i="13"/>
  <c r="H58" i="13"/>
  <c r="H57" i="13"/>
  <c r="H56" i="13"/>
  <c r="H55" i="13"/>
  <c r="H54" i="13"/>
  <c r="H53" i="13"/>
  <c r="H52" i="13"/>
  <c r="H51" i="13"/>
  <c r="H50" i="13"/>
  <c r="H49" i="13"/>
  <c r="H48" i="13"/>
  <c r="H47" i="13"/>
  <c r="H46" i="13"/>
  <c r="H45" i="13"/>
  <c r="H44" i="13"/>
  <c r="H43" i="13"/>
  <c r="H42" i="13"/>
  <c r="H41" i="13"/>
  <c r="H40" i="13"/>
  <c r="H39" i="13"/>
  <c r="H38" i="13"/>
  <c r="H37" i="13"/>
  <c r="H36" i="13"/>
  <c r="H35" i="13"/>
  <c r="H34" i="13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10" i="13"/>
  <c r="H9" i="13"/>
  <c r="H8" i="13"/>
  <c r="H7" i="13"/>
  <c r="H6" i="13"/>
  <c r="H5" i="13"/>
  <c r="H4" i="13"/>
  <c r="H3" i="13"/>
  <c r="L42" i="8" l="1"/>
  <c r="L100" i="7"/>
  <c r="M100" i="7" s="1"/>
  <c r="L101" i="5"/>
  <c r="M101" i="5" s="1"/>
  <c r="L107" i="5"/>
  <c r="M107" i="5" s="1"/>
  <c r="L114" i="5"/>
  <c r="M114" i="5" s="1"/>
  <c r="L120" i="5"/>
  <c r="M120" i="5" s="1"/>
  <c r="L133" i="5"/>
  <c r="M133" i="5" s="1"/>
  <c r="L102" i="5"/>
  <c r="M102" i="5" s="1"/>
  <c r="L108" i="5"/>
  <c r="M108" i="5" s="1"/>
  <c r="L121" i="5"/>
  <c r="M121" i="5" s="1"/>
  <c r="L134" i="5"/>
  <c r="M134" i="5" s="1"/>
  <c r="L127" i="5"/>
  <c r="M127" i="5" s="1"/>
  <c r="L103" i="5"/>
  <c r="M103" i="5" s="1"/>
  <c r="L110" i="5"/>
  <c r="M110" i="5" s="1"/>
  <c r="L116" i="5"/>
  <c r="M116" i="5" s="1"/>
  <c r="L129" i="5"/>
  <c r="M129" i="5" s="1"/>
  <c r="L135" i="5"/>
  <c r="M135" i="5" s="1"/>
  <c r="L104" i="5"/>
  <c r="M104" i="5" s="1"/>
  <c r="L117" i="5"/>
  <c r="M117" i="5" s="1"/>
  <c r="L123" i="5"/>
  <c r="M123" i="5" s="1"/>
  <c r="L130" i="5"/>
  <c r="M130" i="5" s="1"/>
  <c r="L136" i="5"/>
  <c r="M136" i="5" s="1"/>
  <c r="L105" i="5"/>
  <c r="M105" i="5" s="1"/>
  <c r="L111" i="5"/>
  <c r="M111" i="5" s="1"/>
  <c r="L118" i="5"/>
  <c r="M118" i="5" s="1"/>
  <c r="L124" i="5"/>
  <c r="M124" i="5" s="1"/>
  <c r="L137" i="5"/>
  <c r="M137" i="5" s="1"/>
  <c r="L99" i="5"/>
  <c r="M99" i="5" s="1"/>
  <c r="L106" i="5"/>
  <c r="M106" i="5" s="1"/>
  <c r="L112" i="5"/>
  <c r="M112" i="5" s="1"/>
  <c r="L125" i="5"/>
  <c r="M125" i="5" s="1"/>
  <c r="L131" i="5"/>
  <c r="M131" i="5" s="1"/>
  <c r="L109" i="5"/>
  <c r="M109" i="5" s="1"/>
  <c r="L113" i="5"/>
  <c r="M113" i="5" s="1"/>
  <c r="L119" i="5"/>
  <c r="M119" i="5" s="1"/>
  <c r="L122" i="5"/>
  <c r="M122" i="5" s="1"/>
  <c r="L100" i="5"/>
  <c r="M100" i="5" s="1"/>
  <c r="L126" i="5"/>
  <c r="M126" i="5" s="1"/>
  <c r="L132" i="5"/>
  <c r="M132" i="5" s="1"/>
  <c r="L115" i="5"/>
  <c r="M115" i="5" s="1"/>
  <c r="L128" i="5"/>
  <c r="M128" i="5" s="1"/>
  <c r="L100" i="4"/>
  <c r="M100" i="4" s="1"/>
  <c r="L101" i="4"/>
  <c r="M101" i="4" s="1"/>
  <c r="L102" i="4"/>
  <c r="M102" i="4" s="1"/>
  <c r="L103" i="4"/>
  <c r="M103" i="4" s="1"/>
  <c r="L104" i="4"/>
  <c r="M104" i="4" s="1"/>
  <c r="L105" i="4"/>
  <c r="M105" i="4" s="1"/>
  <c r="L106" i="4"/>
  <c r="M106" i="4" s="1"/>
  <c r="L49" i="6"/>
  <c r="M49" i="6" s="1"/>
  <c r="L100" i="3"/>
  <c r="M100" i="3" s="1"/>
  <c r="L107" i="3"/>
  <c r="M107" i="3" s="1"/>
  <c r="L114" i="3"/>
  <c r="M114" i="3" s="1"/>
  <c r="L122" i="3"/>
  <c r="M122" i="3" s="1"/>
  <c r="L106" i="3"/>
  <c r="M106" i="3" s="1"/>
  <c r="L113" i="3"/>
  <c r="M113" i="3" s="1"/>
  <c r="L101" i="3"/>
  <c r="M101" i="3" s="1"/>
  <c r="L115" i="3"/>
  <c r="M115" i="3" s="1"/>
  <c r="L102" i="3"/>
  <c r="M102" i="3" s="1"/>
  <c r="L108" i="3"/>
  <c r="M108" i="3" s="1"/>
  <c r="L116" i="3"/>
  <c r="M116" i="3" s="1"/>
  <c r="L119" i="3"/>
  <c r="M119" i="3" s="1"/>
  <c r="L103" i="3"/>
  <c r="M103" i="3" s="1"/>
  <c r="L109" i="3"/>
  <c r="M109" i="3" s="1"/>
  <c r="L117" i="3"/>
  <c r="M117" i="3" s="1"/>
  <c r="L111" i="3"/>
  <c r="M111" i="3" s="1"/>
  <c r="L121" i="3"/>
  <c r="M121" i="3" s="1"/>
  <c r="L110" i="3"/>
  <c r="M110" i="3" s="1"/>
  <c r="L118" i="3"/>
  <c r="M118" i="3" s="1"/>
  <c r="L104" i="3"/>
  <c r="M104" i="3" s="1"/>
  <c r="L105" i="3"/>
  <c r="M105" i="3" s="1"/>
  <c r="L112" i="3"/>
  <c r="M112" i="3" s="1"/>
  <c r="L120" i="3"/>
  <c r="M120" i="3" s="1"/>
  <c r="M2" i="3"/>
  <c r="L85" i="2"/>
  <c r="M85" i="2" s="1"/>
  <c r="L91" i="2"/>
  <c r="M91" i="2" s="1"/>
  <c r="L40" i="2"/>
  <c r="M40" i="2" s="1"/>
  <c r="L3" i="3"/>
  <c r="M3" i="3" s="1"/>
  <c r="L33" i="5"/>
  <c r="M33" i="5" s="1"/>
  <c r="L97" i="5"/>
  <c r="M97" i="5" s="1"/>
  <c r="L67" i="6"/>
  <c r="M67" i="6" s="1"/>
  <c r="L57" i="7"/>
  <c r="M57" i="7" s="1"/>
  <c r="L84" i="4"/>
  <c r="M84" i="4" s="1"/>
  <c r="L65" i="2"/>
  <c r="M65" i="2" s="1"/>
  <c r="L39" i="2"/>
  <c r="M39" i="2" s="1"/>
  <c r="L11" i="3"/>
  <c r="M11" i="3" s="1"/>
  <c r="L75" i="3"/>
  <c r="M75" i="3" s="1"/>
  <c r="L41" i="5"/>
  <c r="M41" i="5" s="1"/>
  <c r="L7" i="6"/>
  <c r="M7" i="6" s="1"/>
  <c r="L83" i="7"/>
  <c r="M83" i="7" s="1"/>
  <c r="M40" i="10"/>
  <c r="L15" i="6"/>
  <c r="M15" i="6" s="1"/>
  <c r="L84" i="2"/>
  <c r="M84" i="2" s="1"/>
  <c r="L27" i="3"/>
  <c r="M27" i="3" s="1"/>
  <c r="L57" i="5"/>
  <c r="M57" i="5" s="1"/>
  <c r="L44" i="8"/>
  <c r="M44" i="8" s="1"/>
  <c r="L53" i="2"/>
  <c r="M53" i="2" s="1"/>
  <c r="L21" i="2"/>
  <c r="M21" i="2" s="1"/>
  <c r="L35" i="3"/>
  <c r="M35" i="3" s="1"/>
  <c r="L99" i="3"/>
  <c r="M99" i="3" s="1"/>
  <c r="L65" i="5"/>
  <c r="M65" i="5" s="1"/>
  <c r="L31" i="6"/>
  <c r="M31" i="6" s="1"/>
  <c r="L8" i="7"/>
  <c r="M8" i="7" s="1"/>
  <c r="L76" i="8"/>
  <c r="M76" i="8" s="1"/>
  <c r="L20" i="4"/>
  <c r="M20" i="4" s="1"/>
  <c r="L83" i="3"/>
  <c r="M83" i="3" s="1"/>
  <c r="L27" i="2"/>
  <c r="M27" i="2" s="1"/>
  <c r="L91" i="3"/>
  <c r="M91" i="3" s="1"/>
  <c r="L23" i="6"/>
  <c r="M23" i="6" s="1"/>
  <c r="L4" i="4"/>
  <c r="L78" i="2"/>
  <c r="M78" i="2" s="1"/>
  <c r="L52" i="2"/>
  <c r="M52" i="2" s="1"/>
  <c r="L43" i="3"/>
  <c r="M43" i="3" s="1"/>
  <c r="L9" i="5"/>
  <c r="M9" i="5" s="1"/>
  <c r="L73" i="5"/>
  <c r="M73" i="5" s="1"/>
  <c r="L40" i="6"/>
  <c r="M40" i="6" s="1"/>
  <c r="L19" i="7"/>
  <c r="M19" i="7" s="1"/>
  <c r="L10" i="9"/>
  <c r="M10" i="9" s="1"/>
  <c r="L36" i="4"/>
  <c r="M36" i="4" s="1"/>
  <c r="L34" i="2"/>
  <c r="M34" i="2" s="1"/>
  <c r="L12" i="8"/>
  <c r="M12" i="8" s="1"/>
  <c r="L98" i="2"/>
  <c r="M98" i="2" s="1"/>
  <c r="L95" i="10"/>
  <c r="M95" i="10" s="1"/>
  <c r="L87" i="10"/>
  <c r="M87" i="10" s="1"/>
  <c r="L79" i="10"/>
  <c r="M79" i="10" s="1"/>
  <c r="L71" i="10"/>
  <c r="M71" i="10" s="1"/>
  <c r="L63" i="10"/>
  <c r="M63" i="10" s="1"/>
  <c r="L55" i="10"/>
  <c r="M55" i="10" s="1"/>
  <c r="L47" i="10"/>
  <c r="M47" i="10" s="1"/>
  <c r="L39" i="10"/>
  <c r="M39" i="10" s="1"/>
  <c r="L31" i="10"/>
  <c r="M31" i="10" s="1"/>
  <c r="L23" i="10"/>
  <c r="M23" i="10" s="1"/>
  <c r="L15" i="10"/>
  <c r="M15" i="10" s="1"/>
  <c r="L7" i="10"/>
  <c r="M7" i="10" s="1"/>
  <c r="L97" i="9"/>
  <c r="M97" i="9" s="1"/>
  <c r="L89" i="9"/>
  <c r="M89" i="9" s="1"/>
  <c r="L81" i="9"/>
  <c r="M81" i="9" s="1"/>
  <c r="L73" i="9"/>
  <c r="M73" i="9" s="1"/>
  <c r="L65" i="9"/>
  <c r="M65" i="9" s="1"/>
  <c r="M57" i="9"/>
  <c r="L49" i="9"/>
  <c r="M49" i="9" s="1"/>
  <c r="L41" i="9"/>
  <c r="M41" i="9" s="1"/>
  <c r="L33" i="9"/>
  <c r="M33" i="9" s="1"/>
  <c r="L25" i="9"/>
  <c r="M25" i="9" s="1"/>
  <c r="L17" i="9"/>
  <c r="M17" i="9" s="1"/>
  <c r="L9" i="9"/>
  <c r="M9" i="9" s="1"/>
  <c r="L99" i="8"/>
  <c r="M99" i="8" s="1"/>
  <c r="L91" i="8"/>
  <c r="M91" i="8" s="1"/>
  <c r="L83" i="8"/>
  <c r="M83" i="8" s="1"/>
  <c r="L75" i="8"/>
  <c r="M75" i="8" s="1"/>
  <c r="L67" i="8"/>
  <c r="M67" i="8" s="1"/>
  <c r="L59" i="8"/>
  <c r="M59" i="8" s="1"/>
  <c r="L51" i="8"/>
  <c r="M51" i="8" s="1"/>
  <c r="L43" i="8"/>
  <c r="M43" i="8" s="1"/>
  <c r="L35" i="8"/>
  <c r="M35" i="8" s="1"/>
  <c r="L27" i="8"/>
  <c r="M27" i="8" s="1"/>
  <c r="L19" i="8"/>
  <c r="M19" i="8" s="1"/>
  <c r="L11" i="8"/>
  <c r="M11" i="8" s="1"/>
  <c r="L3" i="8"/>
  <c r="M3" i="8" s="1"/>
  <c r="L95" i="7"/>
  <c r="M95" i="7" s="1"/>
  <c r="L88" i="7"/>
  <c r="M88" i="7" s="1"/>
  <c r="L82" i="7"/>
  <c r="M82" i="7" s="1"/>
  <c r="L69" i="7"/>
  <c r="M69" i="7" s="1"/>
  <c r="L63" i="7"/>
  <c r="M63" i="7" s="1"/>
  <c r="L99" i="4"/>
  <c r="M99" i="4" s="1"/>
  <c r="L95" i="4"/>
  <c r="M95" i="4" s="1"/>
  <c r="L91" i="4"/>
  <c r="M91" i="4" s="1"/>
  <c r="L87" i="4"/>
  <c r="M87" i="4" s="1"/>
  <c r="L83" i="4"/>
  <c r="M83" i="4" s="1"/>
  <c r="L79" i="4"/>
  <c r="M79" i="4" s="1"/>
  <c r="L75" i="4"/>
  <c r="M75" i="4" s="1"/>
  <c r="L71" i="4"/>
  <c r="M71" i="4" s="1"/>
  <c r="L67" i="4"/>
  <c r="M67" i="4" s="1"/>
  <c r="L63" i="4"/>
  <c r="M63" i="4" s="1"/>
  <c r="L59" i="4"/>
  <c r="M59" i="4" s="1"/>
  <c r="L55" i="4"/>
  <c r="M55" i="4" s="1"/>
  <c r="L51" i="4"/>
  <c r="M51" i="4" s="1"/>
  <c r="L47" i="4"/>
  <c r="M47" i="4" s="1"/>
  <c r="L43" i="4"/>
  <c r="M43" i="4" s="1"/>
  <c r="L39" i="4"/>
  <c r="M39" i="4" s="1"/>
  <c r="L35" i="4"/>
  <c r="M35" i="4" s="1"/>
  <c r="L31" i="4"/>
  <c r="M31" i="4" s="1"/>
  <c r="L27" i="4"/>
  <c r="M27" i="4" s="1"/>
  <c r="L23" i="4"/>
  <c r="M23" i="4" s="1"/>
  <c r="L19" i="4"/>
  <c r="M19" i="4" s="1"/>
  <c r="L15" i="4"/>
  <c r="M15" i="4" s="1"/>
  <c r="L11" i="4"/>
  <c r="M11" i="4" s="1"/>
  <c r="L7" i="4"/>
  <c r="M7" i="4" s="1"/>
  <c r="L3" i="4"/>
  <c r="M3" i="4" s="1"/>
  <c r="L94" i="10"/>
  <c r="M94" i="10" s="1"/>
  <c r="L86" i="10"/>
  <c r="M86" i="10" s="1"/>
  <c r="L78" i="10"/>
  <c r="M78" i="10" s="1"/>
  <c r="L70" i="10"/>
  <c r="M70" i="10" s="1"/>
  <c r="L62" i="10"/>
  <c r="M62" i="10" s="1"/>
  <c r="L54" i="10"/>
  <c r="M54" i="10" s="1"/>
  <c r="L46" i="10"/>
  <c r="M46" i="10" s="1"/>
  <c r="L30" i="10"/>
  <c r="M30" i="10" s="1"/>
  <c r="L22" i="10"/>
  <c r="M22" i="10" s="1"/>
  <c r="L14" i="10"/>
  <c r="M14" i="10" s="1"/>
  <c r="L6" i="10"/>
  <c r="M6" i="10" s="1"/>
  <c r="L96" i="9"/>
  <c r="M96" i="9" s="1"/>
  <c r="L88" i="9"/>
  <c r="M88" i="9" s="1"/>
  <c r="L80" i="9"/>
  <c r="M80" i="9" s="1"/>
  <c r="L72" i="9"/>
  <c r="M72" i="9" s="1"/>
  <c r="L64" i="9"/>
  <c r="M64" i="9" s="1"/>
  <c r="L56" i="9"/>
  <c r="M56" i="9" s="1"/>
  <c r="L48" i="9"/>
  <c r="M48" i="9" s="1"/>
  <c r="L40" i="9"/>
  <c r="M40" i="9" s="1"/>
  <c r="L32" i="9"/>
  <c r="M32" i="9" s="1"/>
  <c r="L24" i="9"/>
  <c r="M24" i="9" s="1"/>
  <c r="L16" i="9"/>
  <c r="M16" i="9" s="1"/>
  <c r="L8" i="9"/>
  <c r="M8" i="9" s="1"/>
  <c r="L98" i="8"/>
  <c r="M98" i="8" s="1"/>
  <c r="L90" i="8"/>
  <c r="M90" i="8" s="1"/>
  <c r="L82" i="8"/>
  <c r="M82" i="8" s="1"/>
  <c r="L74" i="8"/>
  <c r="M74" i="8" s="1"/>
  <c r="L66" i="8"/>
  <c r="M66" i="8" s="1"/>
  <c r="L58" i="8"/>
  <c r="M58" i="8" s="1"/>
  <c r="L50" i="8"/>
  <c r="M50" i="8" s="1"/>
  <c r="M42" i="8"/>
  <c r="L34" i="8"/>
  <c r="M34" i="8" s="1"/>
  <c r="L26" i="8"/>
  <c r="M26" i="8" s="1"/>
  <c r="L18" i="8"/>
  <c r="M18" i="8" s="1"/>
  <c r="L10" i="8"/>
  <c r="M10" i="8" s="1"/>
  <c r="L2" i="8"/>
  <c r="L94" i="7"/>
  <c r="M94" i="7" s="1"/>
  <c r="L81" i="7"/>
  <c r="M81" i="7" s="1"/>
  <c r="L75" i="7"/>
  <c r="M75" i="7" s="1"/>
  <c r="L68" i="7"/>
  <c r="M68" i="7" s="1"/>
  <c r="L62" i="7"/>
  <c r="M62" i="7" s="1"/>
  <c r="L49" i="7"/>
  <c r="M49" i="7" s="1"/>
  <c r="L43" i="7"/>
  <c r="M43" i="7" s="1"/>
  <c r="L36" i="7"/>
  <c r="M36" i="7" s="1"/>
  <c r="L30" i="7"/>
  <c r="M30" i="7" s="1"/>
  <c r="L17" i="7"/>
  <c r="M17" i="7" s="1"/>
  <c r="L11" i="7"/>
  <c r="M11" i="7" s="1"/>
  <c r="L4" i="7"/>
  <c r="L93" i="10"/>
  <c r="M93" i="10" s="1"/>
  <c r="L85" i="10"/>
  <c r="M85" i="10" s="1"/>
  <c r="L77" i="10"/>
  <c r="M77" i="10" s="1"/>
  <c r="L69" i="10"/>
  <c r="M69" i="10" s="1"/>
  <c r="L61" i="10"/>
  <c r="M61" i="10" s="1"/>
  <c r="L53" i="10"/>
  <c r="M53" i="10" s="1"/>
  <c r="L45" i="10"/>
  <c r="M45" i="10" s="1"/>
  <c r="L37" i="10"/>
  <c r="M37" i="10" s="1"/>
  <c r="L29" i="10"/>
  <c r="M29" i="10" s="1"/>
  <c r="L21" i="10"/>
  <c r="M21" i="10" s="1"/>
  <c r="L13" i="10"/>
  <c r="M13" i="10" s="1"/>
  <c r="L5" i="10"/>
  <c r="M5" i="10" s="1"/>
  <c r="L95" i="9"/>
  <c r="M95" i="9" s="1"/>
  <c r="L87" i="9"/>
  <c r="M87" i="9" s="1"/>
  <c r="L79" i="9"/>
  <c r="M79" i="9" s="1"/>
  <c r="L71" i="9"/>
  <c r="M71" i="9" s="1"/>
  <c r="L63" i="9"/>
  <c r="M63" i="9" s="1"/>
  <c r="L55" i="9"/>
  <c r="M55" i="9" s="1"/>
  <c r="L47" i="9"/>
  <c r="M47" i="9" s="1"/>
  <c r="L39" i="9"/>
  <c r="M39" i="9" s="1"/>
  <c r="L31" i="9"/>
  <c r="M31" i="9" s="1"/>
  <c r="L23" i="9"/>
  <c r="M23" i="9" s="1"/>
  <c r="L15" i="9"/>
  <c r="M15" i="9" s="1"/>
  <c r="L7" i="9"/>
  <c r="M7" i="9" s="1"/>
  <c r="L97" i="8"/>
  <c r="M97" i="8" s="1"/>
  <c r="L89" i="8"/>
  <c r="M89" i="8" s="1"/>
  <c r="L81" i="8"/>
  <c r="M81" i="8" s="1"/>
  <c r="L73" i="8"/>
  <c r="M73" i="8" s="1"/>
  <c r="L65" i="8"/>
  <c r="M65" i="8" s="1"/>
  <c r="L57" i="8"/>
  <c r="M57" i="8" s="1"/>
  <c r="L49" i="8"/>
  <c r="M49" i="8" s="1"/>
  <c r="L41" i="8"/>
  <c r="M41" i="8" s="1"/>
  <c r="L33" i="8"/>
  <c r="M33" i="8" s="1"/>
  <c r="L25" i="8"/>
  <c r="M25" i="8" s="1"/>
  <c r="L17" i="8"/>
  <c r="M17" i="8" s="1"/>
  <c r="L9" i="8"/>
  <c r="M9" i="8" s="1"/>
  <c r="L93" i="7"/>
  <c r="M93" i="7" s="1"/>
  <c r="L87" i="7"/>
  <c r="M87" i="7" s="1"/>
  <c r="L80" i="7"/>
  <c r="M80" i="7" s="1"/>
  <c r="L74" i="7"/>
  <c r="M74" i="7" s="1"/>
  <c r="L61" i="7"/>
  <c r="M61" i="7" s="1"/>
  <c r="L55" i="7"/>
  <c r="M55" i="7" s="1"/>
  <c r="L48" i="7"/>
  <c r="M48" i="7" s="1"/>
  <c r="L42" i="7"/>
  <c r="M42" i="7" s="1"/>
  <c r="L29" i="7"/>
  <c r="M29" i="7" s="1"/>
  <c r="L23" i="7"/>
  <c r="M23" i="7" s="1"/>
  <c r="L16" i="7"/>
  <c r="M16" i="7" s="1"/>
  <c r="L10" i="7"/>
  <c r="M10" i="7" s="1"/>
  <c r="L70" i="6"/>
  <c r="M70" i="6" s="1"/>
  <c r="L62" i="6"/>
  <c r="M62" i="6" s="1"/>
  <c r="L54" i="6"/>
  <c r="M54" i="6" s="1"/>
  <c r="L46" i="6"/>
  <c r="M46" i="6" s="1"/>
  <c r="L38" i="6"/>
  <c r="M38" i="6" s="1"/>
  <c r="L98" i="4"/>
  <c r="M98" i="4" s="1"/>
  <c r="L94" i="4"/>
  <c r="M94" i="4" s="1"/>
  <c r="L90" i="4"/>
  <c r="M90" i="4" s="1"/>
  <c r="L86" i="4"/>
  <c r="M86" i="4" s="1"/>
  <c r="L82" i="4"/>
  <c r="M82" i="4" s="1"/>
  <c r="L78" i="4"/>
  <c r="M78" i="4" s="1"/>
  <c r="L74" i="4"/>
  <c r="M74" i="4" s="1"/>
  <c r="L70" i="4"/>
  <c r="M70" i="4" s="1"/>
  <c r="L66" i="4"/>
  <c r="M66" i="4" s="1"/>
  <c r="L62" i="4"/>
  <c r="M62" i="4" s="1"/>
  <c r="L58" i="4"/>
  <c r="M58" i="4" s="1"/>
  <c r="L54" i="4"/>
  <c r="M54" i="4" s="1"/>
  <c r="L50" i="4"/>
  <c r="M50" i="4" s="1"/>
  <c r="L46" i="4"/>
  <c r="M46" i="4" s="1"/>
  <c r="L42" i="4"/>
  <c r="M42" i="4" s="1"/>
  <c r="L38" i="4"/>
  <c r="M38" i="4" s="1"/>
  <c r="L34" i="4"/>
  <c r="M34" i="4" s="1"/>
  <c r="L30" i="4"/>
  <c r="M30" i="4" s="1"/>
  <c r="L26" i="4"/>
  <c r="M26" i="4" s="1"/>
  <c r="L22" i="4"/>
  <c r="M22" i="4" s="1"/>
  <c r="L18" i="4"/>
  <c r="M18" i="4" s="1"/>
  <c r="L14" i="4"/>
  <c r="M14" i="4" s="1"/>
  <c r="L10" i="4"/>
  <c r="L6" i="4"/>
  <c r="M6" i="4" s="1"/>
  <c r="L2" i="4"/>
  <c r="L92" i="10"/>
  <c r="M92" i="10" s="1"/>
  <c r="L84" i="10"/>
  <c r="M84" i="10" s="1"/>
  <c r="L76" i="10"/>
  <c r="M76" i="10" s="1"/>
  <c r="L68" i="10"/>
  <c r="M68" i="10" s="1"/>
  <c r="L60" i="10"/>
  <c r="M60" i="10" s="1"/>
  <c r="L52" i="10"/>
  <c r="M52" i="10" s="1"/>
  <c r="L44" i="10"/>
  <c r="M44" i="10" s="1"/>
  <c r="L36" i="10"/>
  <c r="M36" i="10" s="1"/>
  <c r="L28" i="10"/>
  <c r="M28" i="10" s="1"/>
  <c r="L20" i="10"/>
  <c r="M20" i="10" s="1"/>
  <c r="L12" i="10"/>
  <c r="M12" i="10" s="1"/>
  <c r="L4" i="10"/>
  <c r="M4" i="10" s="1"/>
  <c r="L94" i="9"/>
  <c r="M94" i="9" s="1"/>
  <c r="L86" i="9"/>
  <c r="M86" i="9" s="1"/>
  <c r="L78" i="9"/>
  <c r="M78" i="9" s="1"/>
  <c r="L70" i="9"/>
  <c r="M70" i="9" s="1"/>
  <c r="L62" i="9"/>
  <c r="M62" i="9" s="1"/>
  <c r="L54" i="9"/>
  <c r="M54" i="9" s="1"/>
  <c r="L46" i="9"/>
  <c r="M46" i="9" s="1"/>
  <c r="L38" i="9"/>
  <c r="M38" i="9" s="1"/>
  <c r="L30" i="9"/>
  <c r="M30" i="9" s="1"/>
  <c r="L22" i="9"/>
  <c r="M22" i="9" s="1"/>
  <c r="L14" i="9"/>
  <c r="M14" i="9" s="1"/>
  <c r="L6" i="9"/>
  <c r="M6" i="9" s="1"/>
  <c r="L96" i="8"/>
  <c r="M96" i="8" s="1"/>
  <c r="L88" i="8"/>
  <c r="M88" i="8" s="1"/>
  <c r="L80" i="8"/>
  <c r="M80" i="8" s="1"/>
  <c r="L72" i="8"/>
  <c r="M72" i="8" s="1"/>
  <c r="L64" i="8"/>
  <c r="M64" i="8" s="1"/>
  <c r="L56" i="8"/>
  <c r="M56" i="8" s="1"/>
  <c r="L48" i="8"/>
  <c r="M48" i="8" s="1"/>
  <c r="L40" i="8"/>
  <c r="M40" i="8" s="1"/>
  <c r="L32" i="8"/>
  <c r="M32" i="8" s="1"/>
  <c r="L24" i="8"/>
  <c r="M24" i="8" s="1"/>
  <c r="L16" i="8"/>
  <c r="M16" i="8" s="1"/>
  <c r="L8" i="8"/>
  <c r="M8" i="8" s="1"/>
  <c r="L99" i="7"/>
  <c r="M99" i="7" s="1"/>
  <c r="L92" i="7"/>
  <c r="M92" i="7" s="1"/>
  <c r="L86" i="7"/>
  <c r="M86" i="7" s="1"/>
  <c r="L73" i="7"/>
  <c r="M73" i="7" s="1"/>
  <c r="L67" i="7"/>
  <c r="M67" i="7" s="1"/>
  <c r="L60" i="7"/>
  <c r="M60" i="7" s="1"/>
  <c r="L54" i="7"/>
  <c r="M54" i="7" s="1"/>
  <c r="L41" i="7"/>
  <c r="M41" i="7" s="1"/>
  <c r="L35" i="7"/>
  <c r="M35" i="7" s="1"/>
  <c r="L28" i="7"/>
  <c r="M28" i="7" s="1"/>
  <c r="L99" i="10"/>
  <c r="M99" i="10" s="1"/>
  <c r="L91" i="10"/>
  <c r="M91" i="10" s="1"/>
  <c r="L83" i="10"/>
  <c r="M83" i="10" s="1"/>
  <c r="L75" i="10"/>
  <c r="M75" i="10" s="1"/>
  <c r="L67" i="10"/>
  <c r="M67" i="10" s="1"/>
  <c r="L59" i="10"/>
  <c r="M59" i="10" s="1"/>
  <c r="M51" i="10"/>
  <c r="L43" i="10"/>
  <c r="M43" i="10" s="1"/>
  <c r="L35" i="10"/>
  <c r="M35" i="10" s="1"/>
  <c r="L27" i="10"/>
  <c r="M27" i="10" s="1"/>
  <c r="L19" i="10"/>
  <c r="M19" i="10" s="1"/>
  <c r="L11" i="10"/>
  <c r="M11" i="10" s="1"/>
  <c r="L3" i="10"/>
  <c r="M3" i="10" s="1"/>
  <c r="L93" i="9"/>
  <c r="M93" i="9" s="1"/>
  <c r="L85" i="9"/>
  <c r="M85" i="9" s="1"/>
  <c r="L77" i="9"/>
  <c r="M77" i="9" s="1"/>
  <c r="L69" i="9"/>
  <c r="M69" i="9" s="1"/>
  <c r="L61" i="9"/>
  <c r="M61" i="9" s="1"/>
  <c r="L53" i="9"/>
  <c r="M53" i="9" s="1"/>
  <c r="L45" i="9"/>
  <c r="M45" i="9" s="1"/>
  <c r="L37" i="9"/>
  <c r="M37" i="9" s="1"/>
  <c r="L29" i="9"/>
  <c r="M29" i="9" s="1"/>
  <c r="L21" i="9"/>
  <c r="M21" i="9" s="1"/>
  <c r="L13" i="9"/>
  <c r="M13" i="9" s="1"/>
  <c r="L5" i="9"/>
  <c r="M5" i="9" s="1"/>
  <c r="L95" i="8"/>
  <c r="M95" i="8" s="1"/>
  <c r="L87" i="8"/>
  <c r="M87" i="8" s="1"/>
  <c r="L79" i="8"/>
  <c r="M79" i="8" s="1"/>
  <c r="L71" i="8"/>
  <c r="M71" i="8" s="1"/>
  <c r="L63" i="8"/>
  <c r="M63" i="8" s="1"/>
  <c r="L55" i="8"/>
  <c r="M55" i="8" s="1"/>
  <c r="L47" i="8"/>
  <c r="M47" i="8" s="1"/>
  <c r="L39" i="8"/>
  <c r="M39" i="8" s="1"/>
  <c r="L31" i="8"/>
  <c r="M31" i="8" s="1"/>
  <c r="L23" i="8"/>
  <c r="M23" i="8" s="1"/>
  <c r="L15" i="8"/>
  <c r="M15" i="8" s="1"/>
  <c r="L7" i="8"/>
  <c r="M7" i="8" s="1"/>
  <c r="L98" i="7"/>
  <c r="M98" i="7" s="1"/>
  <c r="L85" i="7"/>
  <c r="M85" i="7" s="1"/>
  <c r="L79" i="7"/>
  <c r="M79" i="7" s="1"/>
  <c r="L72" i="7"/>
  <c r="M72" i="7" s="1"/>
  <c r="L66" i="7"/>
  <c r="M66" i="7" s="1"/>
  <c r="L53" i="7"/>
  <c r="M53" i="7" s="1"/>
  <c r="L97" i="4"/>
  <c r="M97" i="4" s="1"/>
  <c r="L93" i="4"/>
  <c r="M93" i="4" s="1"/>
  <c r="L89" i="4"/>
  <c r="M89" i="4" s="1"/>
  <c r="L85" i="4"/>
  <c r="M85" i="4" s="1"/>
  <c r="L81" i="4"/>
  <c r="M81" i="4" s="1"/>
  <c r="L77" i="4"/>
  <c r="M77" i="4" s="1"/>
  <c r="L73" i="4"/>
  <c r="M73" i="4" s="1"/>
  <c r="L69" i="4"/>
  <c r="M69" i="4" s="1"/>
  <c r="L65" i="4"/>
  <c r="M65" i="4" s="1"/>
  <c r="L61" i="4"/>
  <c r="M61" i="4" s="1"/>
  <c r="L57" i="4"/>
  <c r="M57" i="4" s="1"/>
  <c r="L53" i="4"/>
  <c r="M53" i="4" s="1"/>
  <c r="L49" i="4"/>
  <c r="M49" i="4" s="1"/>
  <c r="L45" i="4"/>
  <c r="M45" i="4" s="1"/>
  <c r="L41" i="4"/>
  <c r="M41" i="4" s="1"/>
  <c r="L37" i="4"/>
  <c r="M37" i="4" s="1"/>
  <c r="L33" i="4"/>
  <c r="M33" i="4" s="1"/>
  <c r="L29" i="4"/>
  <c r="M29" i="4" s="1"/>
  <c r="L25" i="4"/>
  <c r="M25" i="4" s="1"/>
  <c r="L21" i="4"/>
  <c r="M21" i="4" s="1"/>
  <c r="L17" i="4"/>
  <c r="M17" i="4" s="1"/>
  <c r="L13" i="4"/>
  <c r="M13" i="4" s="1"/>
  <c r="L9" i="4"/>
  <c r="M9" i="4" s="1"/>
  <c r="L5" i="4"/>
  <c r="M5" i="4" s="1"/>
  <c r="L98" i="10"/>
  <c r="M98" i="10" s="1"/>
  <c r="L90" i="10"/>
  <c r="M90" i="10" s="1"/>
  <c r="L82" i="10"/>
  <c r="M82" i="10" s="1"/>
  <c r="L74" i="10"/>
  <c r="M74" i="10" s="1"/>
  <c r="L66" i="10"/>
  <c r="M66" i="10" s="1"/>
  <c r="L58" i="10"/>
  <c r="M58" i="10" s="1"/>
  <c r="L50" i="10"/>
  <c r="M50" i="10" s="1"/>
  <c r="L42" i="10"/>
  <c r="M42" i="10" s="1"/>
  <c r="L34" i="10"/>
  <c r="M34" i="10" s="1"/>
  <c r="L26" i="10"/>
  <c r="M26" i="10" s="1"/>
  <c r="L18" i="10"/>
  <c r="M18" i="10" s="1"/>
  <c r="L10" i="10"/>
  <c r="M10" i="10" s="1"/>
  <c r="L2" i="10"/>
  <c r="L92" i="9"/>
  <c r="M92" i="9" s="1"/>
  <c r="L84" i="9"/>
  <c r="M84" i="9" s="1"/>
  <c r="L76" i="9"/>
  <c r="M76" i="9" s="1"/>
  <c r="L68" i="9"/>
  <c r="M68" i="9" s="1"/>
  <c r="L60" i="9"/>
  <c r="M60" i="9" s="1"/>
  <c r="M52" i="9"/>
  <c r="L44" i="9"/>
  <c r="M44" i="9" s="1"/>
  <c r="L36" i="9"/>
  <c r="M36" i="9" s="1"/>
  <c r="L28" i="9"/>
  <c r="M28" i="9" s="1"/>
  <c r="L20" i="9"/>
  <c r="M20" i="9" s="1"/>
  <c r="L12" i="9"/>
  <c r="M12" i="9" s="1"/>
  <c r="L4" i="9"/>
  <c r="M4" i="9" s="1"/>
  <c r="L94" i="8"/>
  <c r="M94" i="8" s="1"/>
  <c r="L86" i="8"/>
  <c r="M86" i="8" s="1"/>
  <c r="L78" i="8"/>
  <c r="M78" i="8" s="1"/>
  <c r="L70" i="8"/>
  <c r="M70" i="8" s="1"/>
  <c r="L62" i="8"/>
  <c r="M62" i="8" s="1"/>
  <c r="L54" i="8"/>
  <c r="M54" i="8" s="1"/>
  <c r="L46" i="8"/>
  <c r="M46" i="8" s="1"/>
  <c r="L38" i="8"/>
  <c r="M38" i="8" s="1"/>
  <c r="L30" i="8"/>
  <c r="M30" i="8" s="1"/>
  <c r="L22" i="8"/>
  <c r="M22" i="8" s="1"/>
  <c r="L14" i="8"/>
  <c r="M14" i="8" s="1"/>
  <c r="L6" i="8"/>
  <c r="M6" i="8" s="1"/>
  <c r="L97" i="7"/>
  <c r="M97" i="7" s="1"/>
  <c r="L91" i="7"/>
  <c r="M91" i="7" s="1"/>
  <c r="L84" i="7"/>
  <c r="M84" i="7" s="1"/>
  <c r="L78" i="7"/>
  <c r="M78" i="7" s="1"/>
  <c r="L65" i="7"/>
  <c r="M65" i="7" s="1"/>
  <c r="L59" i="7"/>
  <c r="M59" i="7" s="1"/>
  <c r="L52" i="7"/>
  <c r="M52" i="7" s="1"/>
  <c r="L46" i="7"/>
  <c r="M46" i="7" s="1"/>
  <c r="L33" i="7"/>
  <c r="M33" i="7" s="1"/>
  <c r="L27" i="7"/>
  <c r="M27" i="7" s="1"/>
  <c r="L20" i="7"/>
  <c r="M20" i="7" s="1"/>
  <c r="L14" i="7"/>
  <c r="M14" i="7" s="1"/>
  <c r="L97" i="10"/>
  <c r="M97" i="10" s="1"/>
  <c r="L65" i="10"/>
  <c r="M65" i="10" s="1"/>
  <c r="L33" i="10"/>
  <c r="M33" i="10" s="1"/>
  <c r="L99" i="9"/>
  <c r="M99" i="9" s="1"/>
  <c r="L67" i="9"/>
  <c r="M67" i="9" s="1"/>
  <c r="L35" i="9"/>
  <c r="M35" i="9" s="1"/>
  <c r="L3" i="9"/>
  <c r="M3" i="9" s="1"/>
  <c r="L69" i="8"/>
  <c r="M69" i="8" s="1"/>
  <c r="L37" i="8"/>
  <c r="M37" i="8" s="1"/>
  <c r="L5" i="8"/>
  <c r="L77" i="7"/>
  <c r="M77" i="7" s="1"/>
  <c r="L56" i="7"/>
  <c r="M56" i="7" s="1"/>
  <c r="L40" i="7"/>
  <c r="M40" i="7" s="1"/>
  <c r="L18" i="7"/>
  <c r="M18" i="7" s="1"/>
  <c r="L7" i="7"/>
  <c r="M7" i="7" s="1"/>
  <c r="L66" i="6"/>
  <c r="M66" i="6" s="1"/>
  <c r="L57" i="6"/>
  <c r="M57" i="6" s="1"/>
  <c r="L48" i="6"/>
  <c r="M48" i="6" s="1"/>
  <c r="L39" i="6"/>
  <c r="M39" i="6" s="1"/>
  <c r="L30" i="6"/>
  <c r="M30" i="6" s="1"/>
  <c r="L22" i="6"/>
  <c r="M22" i="6" s="1"/>
  <c r="L14" i="6"/>
  <c r="M14" i="6" s="1"/>
  <c r="L6" i="6"/>
  <c r="M6" i="6" s="1"/>
  <c r="L96" i="5"/>
  <c r="M96" i="5" s="1"/>
  <c r="L88" i="5"/>
  <c r="M88" i="5" s="1"/>
  <c r="L80" i="5"/>
  <c r="M80" i="5" s="1"/>
  <c r="L72" i="5"/>
  <c r="M72" i="5" s="1"/>
  <c r="L64" i="5"/>
  <c r="M64" i="5" s="1"/>
  <c r="L56" i="5"/>
  <c r="M56" i="5" s="1"/>
  <c r="L48" i="5"/>
  <c r="M48" i="5" s="1"/>
  <c r="L40" i="5"/>
  <c r="M40" i="5" s="1"/>
  <c r="L32" i="5"/>
  <c r="M32" i="5" s="1"/>
  <c r="L24" i="5"/>
  <c r="M24" i="5" s="1"/>
  <c r="L16" i="5"/>
  <c r="M16" i="5" s="1"/>
  <c r="L8" i="5"/>
  <c r="M8" i="5" s="1"/>
  <c r="L98" i="3"/>
  <c r="M98" i="3" s="1"/>
  <c r="L90" i="3"/>
  <c r="M90" i="3" s="1"/>
  <c r="L82" i="3"/>
  <c r="M82" i="3" s="1"/>
  <c r="L74" i="3"/>
  <c r="M74" i="3" s="1"/>
  <c r="L66" i="3"/>
  <c r="M66" i="3" s="1"/>
  <c r="L58" i="3"/>
  <c r="M58" i="3" s="1"/>
  <c r="L50" i="3"/>
  <c r="M50" i="3" s="1"/>
  <c r="L42" i="3"/>
  <c r="M42" i="3" s="1"/>
  <c r="L34" i="3"/>
  <c r="M34" i="3" s="1"/>
  <c r="L26" i="3"/>
  <c r="M26" i="3" s="1"/>
  <c r="L18" i="3"/>
  <c r="M18" i="3" s="1"/>
  <c r="L10" i="3"/>
  <c r="M10" i="3" s="1"/>
  <c r="L9" i="2"/>
  <c r="M9" i="2" s="1"/>
  <c r="L15" i="2"/>
  <c r="M15" i="2" s="1"/>
  <c r="L22" i="2"/>
  <c r="M22" i="2" s="1"/>
  <c r="L28" i="2"/>
  <c r="M28" i="2" s="1"/>
  <c r="L41" i="2"/>
  <c r="M41" i="2" s="1"/>
  <c r="L47" i="2"/>
  <c r="M47" i="2" s="1"/>
  <c r="L54" i="2"/>
  <c r="M54" i="2" s="1"/>
  <c r="L60" i="2"/>
  <c r="M60" i="2" s="1"/>
  <c r="L73" i="2"/>
  <c r="M73" i="2" s="1"/>
  <c r="L79" i="2"/>
  <c r="M79" i="2" s="1"/>
  <c r="L86" i="2"/>
  <c r="M86" i="2" s="1"/>
  <c r="L92" i="2"/>
  <c r="M92" i="2" s="1"/>
  <c r="L59" i="6"/>
  <c r="M59" i="6" s="1"/>
  <c r="L82" i="5"/>
  <c r="M82" i="5" s="1"/>
  <c r="L26" i="5"/>
  <c r="M26" i="5" s="1"/>
  <c r="L76" i="3"/>
  <c r="M76" i="3" s="1"/>
  <c r="L36" i="3"/>
  <c r="M36" i="3" s="1"/>
  <c r="L14" i="2"/>
  <c r="M14" i="2" s="1"/>
  <c r="L96" i="4"/>
  <c r="M96" i="4" s="1"/>
  <c r="L80" i="4"/>
  <c r="M80" i="4" s="1"/>
  <c r="L64" i="4"/>
  <c r="M64" i="4" s="1"/>
  <c r="L48" i="4"/>
  <c r="M48" i="4" s="1"/>
  <c r="L32" i="4"/>
  <c r="M32" i="4" s="1"/>
  <c r="L16" i="4"/>
  <c r="M16" i="4" s="1"/>
  <c r="L96" i="10"/>
  <c r="M96" i="10" s="1"/>
  <c r="L64" i="10"/>
  <c r="M64" i="10" s="1"/>
  <c r="L32" i="10"/>
  <c r="M32" i="10" s="1"/>
  <c r="L98" i="9"/>
  <c r="M98" i="9" s="1"/>
  <c r="L66" i="9"/>
  <c r="M66" i="9" s="1"/>
  <c r="L34" i="9"/>
  <c r="M34" i="9" s="1"/>
  <c r="L2" i="9"/>
  <c r="L68" i="8"/>
  <c r="M68" i="8" s="1"/>
  <c r="L36" i="8"/>
  <c r="M36" i="8" s="1"/>
  <c r="L4" i="8"/>
  <c r="M4" i="8" s="1"/>
  <c r="L76" i="7"/>
  <c r="M76" i="7" s="1"/>
  <c r="L39" i="7"/>
  <c r="M39" i="7" s="1"/>
  <c r="L26" i="7"/>
  <c r="M26" i="7" s="1"/>
  <c r="L6" i="7"/>
  <c r="M6" i="7" s="1"/>
  <c r="L74" i="6"/>
  <c r="M74" i="6" s="1"/>
  <c r="L65" i="6"/>
  <c r="M65" i="6" s="1"/>
  <c r="L56" i="6"/>
  <c r="M56" i="6" s="1"/>
  <c r="L47" i="6"/>
  <c r="M47" i="6" s="1"/>
  <c r="L37" i="6"/>
  <c r="M37" i="6" s="1"/>
  <c r="L29" i="6"/>
  <c r="M29" i="6" s="1"/>
  <c r="L21" i="6"/>
  <c r="M21" i="6" s="1"/>
  <c r="L13" i="6"/>
  <c r="M13" i="6" s="1"/>
  <c r="L5" i="6"/>
  <c r="M5" i="6" s="1"/>
  <c r="L95" i="5"/>
  <c r="M95" i="5" s="1"/>
  <c r="L87" i="5"/>
  <c r="M87" i="5" s="1"/>
  <c r="L79" i="5"/>
  <c r="M79" i="5" s="1"/>
  <c r="L71" i="5"/>
  <c r="M71" i="5" s="1"/>
  <c r="L63" i="5"/>
  <c r="M63" i="5" s="1"/>
  <c r="L55" i="5"/>
  <c r="M55" i="5" s="1"/>
  <c r="L47" i="5"/>
  <c r="M47" i="5" s="1"/>
  <c r="L39" i="5"/>
  <c r="M39" i="5" s="1"/>
  <c r="L31" i="5"/>
  <c r="M31" i="5" s="1"/>
  <c r="L23" i="5"/>
  <c r="M23" i="5" s="1"/>
  <c r="L15" i="5"/>
  <c r="M15" i="5" s="1"/>
  <c r="L7" i="5"/>
  <c r="M7" i="5" s="1"/>
  <c r="L97" i="3"/>
  <c r="M97" i="3" s="1"/>
  <c r="L89" i="3"/>
  <c r="M89" i="3" s="1"/>
  <c r="L81" i="3"/>
  <c r="M81" i="3" s="1"/>
  <c r="L73" i="3"/>
  <c r="M73" i="3" s="1"/>
  <c r="L65" i="3"/>
  <c r="M65" i="3" s="1"/>
  <c r="L57" i="3"/>
  <c r="M57" i="3" s="1"/>
  <c r="L49" i="3"/>
  <c r="M49" i="3" s="1"/>
  <c r="L41" i="3"/>
  <c r="M41" i="3" s="1"/>
  <c r="L33" i="3"/>
  <c r="M33" i="3" s="1"/>
  <c r="L25" i="3"/>
  <c r="M25" i="3" s="1"/>
  <c r="L17" i="3"/>
  <c r="M17" i="3" s="1"/>
  <c r="L9" i="3"/>
  <c r="M9" i="3" s="1"/>
  <c r="L3" i="2"/>
  <c r="M3" i="2" s="1"/>
  <c r="L10" i="2"/>
  <c r="M10" i="2" s="1"/>
  <c r="L16" i="2"/>
  <c r="M16" i="2" s="1"/>
  <c r="L29" i="2"/>
  <c r="M29" i="2" s="1"/>
  <c r="L35" i="2"/>
  <c r="M35" i="2" s="1"/>
  <c r="L42" i="2"/>
  <c r="M42" i="2" s="1"/>
  <c r="L48" i="2"/>
  <c r="M48" i="2" s="1"/>
  <c r="L61" i="2"/>
  <c r="M61" i="2" s="1"/>
  <c r="L67" i="2"/>
  <c r="M67" i="2" s="1"/>
  <c r="L74" i="2"/>
  <c r="M74" i="2" s="1"/>
  <c r="L80" i="2"/>
  <c r="M80" i="2" s="1"/>
  <c r="L93" i="2"/>
  <c r="M93" i="2" s="1"/>
  <c r="L99" i="2"/>
  <c r="M99" i="2" s="1"/>
  <c r="L73" i="10"/>
  <c r="M73" i="10" s="1"/>
  <c r="L11" i="9"/>
  <c r="L44" i="7"/>
  <c r="M44" i="7" s="1"/>
  <c r="L50" i="6"/>
  <c r="M50" i="6" s="1"/>
  <c r="L8" i="6"/>
  <c r="M8" i="6" s="1"/>
  <c r="L42" i="5"/>
  <c r="M42" i="5" s="1"/>
  <c r="L92" i="3"/>
  <c r="M92" i="3" s="1"/>
  <c r="L60" i="3"/>
  <c r="M60" i="3" s="1"/>
  <c r="L4" i="3"/>
  <c r="L89" i="10"/>
  <c r="M89" i="10" s="1"/>
  <c r="L57" i="10"/>
  <c r="M57" i="10" s="1"/>
  <c r="L25" i="10"/>
  <c r="M25" i="10" s="1"/>
  <c r="L91" i="9"/>
  <c r="M91" i="9" s="1"/>
  <c r="L59" i="9"/>
  <c r="M59" i="9" s="1"/>
  <c r="L27" i="9"/>
  <c r="M27" i="9" s="1"/>
  <c r="L93" i="8"/>
  <c r="M93" i="8" s="1"/>
  <c r="L61" i="8"/>
  <c r="M61" i="8" s="1"/>
  <c r="L29" i="8"/>
  <c r="M29" i="8" s="1"/>
  <c r="L96" i="7"/>
  <c r="M96" i="7" s="1"/>
  <c r="L71" i="7"/>
  <c r="M71" i="7" s="1"/>
  <c r="L51" i="7"/>
  <c r="M51" i="7" s="1"/>
  <c r="L38" i="7"/>
  <c r="M38" i="7" s="1"/>
  <c r="L25" i="7"/>
  <c r="M25" i="7" s="1"/>
  <c r="L15" i="7"/>
  <c r="M15" i="7" s="1"/>
  <c r="L5" i="7"/>
  <c r="M5" i="7" s="1"/>
  <c r="L73" i="6"/>
  <c r="M73" i="6" s="1"/>
  <c r="L64" i="6"/>
  <c r="M64" i="6" s="1"/>
  <c r="L55" i="6"/>
  <c r="M55" i="6" s="1"/>
  <c r="L45" i="6"/>
  <c r="M45" i="6" s="1"/>
  <c r="L36" i="6"/>
  <c r="M36" i="6" s="1"/>
  <c r="L28" i="6"/>
  <c r="M28" i="6" s="1"/>
  <c r="L20" i="6"/>
  <c r="M20" i="6" s="1"/>
  <c r="L12" i="6"/>
  <c r="M12" i="6" s="1"/>
  <c r="L4" i="6"/>
  <c r="M4" i="6" s="1"/>
  <c r="L94" i="5"/>
  <c r="M94" i="5" s="1"/>
  <c r="L86" i="5"/>
  <c r="M86" i="5" s="1"/>
  <c r="L78" i="5"/>
  <c r="M78" i="5" s="1"/>
  <c r="L70" i="5"/>
  <c r="M70" i="5" s="1"/>
  <c r="L62" i="5"/>
  <c r="M62" i="5" s="1"/>
  <c r="L54" i="5"/>
  <c r="M54" i="5" s="1"/>
  <c r="L46" i="5"/>
  <c r="M46" i="5" s="1"/>
  <c r="L38" i="5"/>
  <c r="M38" i="5" s="1"/>
  <c r="L30" i="5"/>
  <c r="M30" i="5" s="1"/>
  <c r="L22" i="5"/>
  <c r="M22" i="5" s="1"/>
  <c r="L14" i="5"/>
  <c r="M14" i="5" s="1"/>
  <c r="L6" i="5"/>
  <c r="M6" i="5" s="1"/>
  <c r="L96" i="3"/>
  <c r="M96" i="3" s="1"/>
  <c r="L88" i="3"/>
  <c r="M88" i="3" s="1"/>
  <c r="L80" i="3"/>
  <c r="M80" i="3" s="1"/>
  <c r="L72" i="3"/>
  <c r="M72" i="3" s="1"/>
  <c r="L64" i="3"/>
  <c r="M64" i="3" s="1"/>
  <c r="L56" i="3"/>
  <c r="M56" i="3" s="1"/>
  <c r="L48" i="3"/>
  <c r="M48" i="3" s="1"/>
  <c r="L40" i="3"/>
  <c r="M40" i="3" s="1"/>
  <c r="L32" i="3"/>
  <c r="M32" i="3" s="1"/>
  <c r="L24" i="3"/>
  <c r="M24" i="3" s="1"/>
  <c r="L16" i="3"/>
  <c r="M16" i="3" s="1"/>
  <c r="L8" i="3"/>
  <c r="M8" i="3" s="1"/>
  <c r="L4" i="2"/>
  <c r="M4" i="2" s="1"/>
  <c r="L17" i="2"/>
  <c r="M17" i="2" s="1"/>
  <c r="L23" i="2"/>
  <c r="M23" i="2" s="1"/>
  <c r="L30" i="2"/>
  <c r="M30" i="2" s="1"/>
  <c r="L36" i="2"/>
  <c r="M36" i="2" s="1"/>
  <c r="L49" i="2"/>
  <c r="M49" i="2" s="1"/>
  <c r="L55" i="2"/>
  <c r="M55" i="2" s="1"/>
  <c r="L62" i="2"/>
  <c r="M62" i="2" s="1"/>
  <c r="L68" i="2"/>
  <c r="M68" i="2" s="1"/>
  <c r="L81" i="2"/>
  <c r="M81" i="2" s="1"/>
  <c r="L87" i="2"/>
  <c r="M87" i="2" s="1"/>
  <c r="L94" i="2"/>
  <c r="M94" i="2" s="1"/>
  <c r="L75" i="9"/>
  <c r="M75" i="9" s="1"/>
  <c r="L58" i="7"/>
  <c r="M58" i="7" s="1"/>
  <c r="L68" i="6"/>
  <c r="M68" i="6" s="1"/>
  <c r="L16" i="6"/>
  <c r="M16" i="6" s="1"/>
  <c r="L66" i="5"/>
  <c r="M66" i="5" s="1"/>
  <c r="L10" i="5"/>
  <c r="M10" i="5" s="1"/>
  <c r="L44" i="3"/>
  <c r="M44" i="3" s="1"/>
  <c r="L20" i="2"/>
  <c r="M20" i="2" s="1"/>
  <c r="L92" i="4"/>
  <c r="M92" i="4" s="1"/>
  <c r="L76" i="4"/>
  <c r="M76" i="4" s="1"/>
  <c r="L60" i="4"/>
  <c r="M60" i="4" s="1"/>
  <c r="L44" i="4"/>
  <c r="M44" i="4" s="1"/>
  <c r="L28" i="4"/>
  <c r="M28" i="4" s="1"/>
  <c r="L12" i="4"/>
  <c r="M12" i="4" s="1"/>
  <c r="L88" i="10"/>
  <c r="M88" i="10" s="1"/>
  <c r="L56" i="10"/>
  <c r="M56" i="10" s="1"/>
  <c r="L24" i="10"/>
  <c r="M24" i="10" s="1"/>
  <c r="L90" i="9"/>
  <c r="M90" i="9" s="1"/>
  <c r="L58" i="9"/>
  <c r="M58" i="9" s="1"/>
  <c r="L26" i="9"/>
  <c r="M26" i="9" s="1"/>
  <c r="L92" i="8"/>
  <c r="M92" i="8" s="1"/>
  <c r="L60" i="8"/>
  <c r="M60" i="8" s="1"/>
  <c r="L28" i="8"/>
  <c r="M28" i="8" s="1"/>
  <c r="L70" i="7"/>
  <c r="M70" i="7" s="1"/>
  <c r="L50" i="7"/>
  <c r="M50" i="7" s="1"/>
  <c r="L37" i="7"/>
  <c r="M37" i="7" s="1"/>
  <c r="L24" i="7"/>
  <c r="M24" i="7" s="1"/>
  <c r="L13" i="7"/>
  <c r="M13" i="7" s="1"/>
  <c r="L3" i="7"/>
  <c r="M3" i="7" s="1"/>
  <c r="L72" i="6"/>
  <c r="M72" i="6" s="1"/>
  <c r="L63" i="6"/>
  <c r="M63" i="6" s="1"/>
  <c r="L53" i="6"/>
  <c r="M53" i="6" s="1"/>
  <c r="L44" i="6"/>
  <c r="M44" i="6" s="1"/>
  <c r="L35" i="6"/>
  <c r="M35" i="6" s="1"/>
  <c r="L27" i="6"/>
  <c r="M27" i="6" s="1"/>
  <c r="L19" i="6"/>
  <c r="M19" i="6" s="1"/>
  <c r="L11" i="6"/>
  <c r="M11" i="6" s="1"/>
  <c r="L3" i="6"/>
  <c r="M3" i="6" s="1"/>
  <c r="L93" i="5"/>
  <c r="M93" i="5" s="1"/>
  <c r="L85" i="5"/>
  <c r="M85" i="5" s="1"/>
  <c r="L77" i="5"/>
  <c r="M77" i="5" s="1"/>
  <c r="L69" i="5"/>
  <c r="M69" i="5" s="1"/>
  <c r="L61" i="5"/>
  <c r="M61" i="5" s="1"/>
  <c r="L53" i="5"/>
  <c r="M53" i="5" s="1"/>
  <c r="L45" i="5"/>
  <c r="M45" i="5" s="1"/>
  <c r="L37" i="5"/>
  <c r="M37" i="5" s="1"/>
  <c r="L29" i="5"/>
  <c r="M29" i="5" s="1"/>
  <c r="L21" i="5"/>
  <c r="M21" i="5" s="1"/>
  <c r="L13" i="5"/>
  <c r="M13" i="5" s="1"/>
  <c r="L5" i="5"/>
  <c r="M5" i="5" s="1"/>
  <c r="L95" i="3"/>
  <c r="M95" i="3" s="1"/>
  <c r="L87" i="3"/>
  <c r="M87" i="3" s="1"/>
  <c r="L79" i="3"/>
  <c r="M79" i="3" s="1"/>
  <c r="L71" i="3"/>
  <c r="M71" i="3" s="1"/>
  <c r="L63" i="3"/>
  <c r="M63" i="3" s="1"/>
  <c r="L55" i="3"/>
  <c r="M55" i="3" s="1"/>
  <c r="L47" i="3"/>
  <c r="M47" i="3" s="1"/>
  <c r="L39" i="3"/>
  <c r="M39" i="3" s="1"/>
  <c r="L31" i="3"/>
  <c r="M31" i="3" s="1"/>
  <c r="L23" i="3"/>
  <c r="M23" i="3" s="1"/>
  <c r="L15" i="3"/>
  <c r="M15" i="3" s="1"/>
  <c r="L7" i="3"/>
  <c r="M7" i="3" s="1"/>
  <c r="L5" i="2"/>
  <c r="M5" i="2" s="1"/>
  <c r="L11" i="2"/>
  <c r="M11" i="2" s="1"/>
  <c r="L18" i="2"/>
  <c r="M18" i="2" s="1"/>
  <c r="L24" i="2"/>
  <c r="M24" i="2" s="1"/>
  <c r="L37" i="2"/>
  <c r="M37" i="2" s="1"/>
  <c r="L43" i="2"/>
  <c r="M43" i="2" s="1"/>
  <c r="L50" i="2"/>
  <c r="M50" i="2" s="1"/>
  <c r="L56" i="2"/>
  <c r="M56" i="2" s="1"/>
  <c r="L69" i="2"/>
  <c r="M69" i="2" s="1"/>
  <c r="L75" i="2"/>
  <c r="M75" i="2" s="1"/>
  <c r="L82" i="2"/>
  <c r="M82" i="2" s="1"/>
  <c r="L88" i="2"/>
  <c r="M88" i="2" s="1"/>
  <c r="L2" i="2"/>
  <c r="L43" i="9"/>
  <c r="M43" i="9" s="1"/>
  <c r="L24" i="6"/>
  <c r="M24" i="6" s="1"/>
  <c r="L90" i="5"/>
  <c r="M90" i="5" s="1"/>
  <c r="L58" i="5"/>
  <c r="M58" i="5" s="1"/>
  <c r="L18" i="5"/>
  <c r="M18" i="5" s="1"/>
  <c r="L68" i="3"/>
  <c r="M68" i="3" s="1"/>
  <c r="L20" i="3"/>
  <c r="M20" i="3" s="1"/>
  <c r="L33" i="2"/>
  <c r="M33" i="2" s="1"/>
  <c r="L81" i="10"/>
  <c r="M81" i="10" s="1"/>
  <c r="L49" i="10"/>
  <c r="M49" i="10" s="1"/>
  <c r="L17" i="10"/>
  <c r="M17" i="10" s="1"/>
  <c r="L83" i="9"/>
  <c r="M83" i="9" s="1"/>
  <c r="L51" i="9"/>
  <c r="M51" i="9" s="1"/>
  <c r="L19" i="9"/>
  <c r="M19" i="9" s="1"/>
  <c r="L85" i="8"/>
  <c r="M85" i="8" s="1"/>
  <c r="L53" i="8"/>
  <c r="M53" i="8" s="1"/>
  <c r="L21" i="8"/>
  <c r="M21" i="8" s="1"/>
  <c r="L90" i="7"/>
  <c r="M90" i="7" s="1"/>
  <c r="L64" i="7"/>
  <c r="M64" i="7" s="1"/>
  <c r="L47" i="7"/>
  <c r="M47" i="7" s="1"/>
  <c r="L34" i="7"/>
  <c r="M34" i="7" s="1"/>
  <c r="L22" i="7"/>
  <c r="M22" i="7" s="1"/>
  <c r="L12" i="7"/>
  <c r="M12" i="7" s="1"/>
  <c r="L2" i="7"/>
  <c r="L71" i="6"/>
  <c r="M71" i="6" s="1"/>
  <c r="L61" i="6"/>
  <c r="M61" i="6" s="1"/>
  <c r="L52" i="6"/>
  <c r="M52" i="6" s="1"/>
  <c r="L43" i="6"/>
  <c r="M43" i="6" s="1"/>
  <c r="L34" i="6"/>
  <c r="M34" i="6" s="1"/>
  <c r="L26" i="6"/>
  <c r="M26" i="6" s="1"/>
  <c r="L18" i="6"/>
  <c r="M18" i="6" s="1"/>
  <c r="L10" i="6"/>
  <c r="M10" i="6" s="1"/>
  <c r="L2" i="6"/>
  <c r="L92" i="5"/>
  <c r="M92" i="5" s="1"/>
  <c r="L84" i="5"/>
  <c r="M84" i="5" s="1"/>
  <c r="L76" i="5"/>
  <c r="M76" i="5" s="1"/>
  <c r="L68" i="5"/>
  <c r="M68" i="5" s="1"/>
  <c r="L60" i="5"/>
  <c r="M60" i="5" s="1"/>
  <c r="L52" i="5"/>
  <c r="M52" i="5" s="1"/>
  <c r="L44" i="5"/>
  <c r="M44" i="5" s="1"/>
  <c r="L36" i="5"/>
  <c r="M36" i="5" s="1"/>
  <c r="L28" i="5"/>
  <c r="M28" i="5" s="1"/>
  <c r="L20" i="5"/>
  <c r="M20" i="5" s="1"/>
  <c r="L12" i="5"/>
  <c r="M12" i="5" s="1"/>
  <c r="L4" i="5"/>
  <c r="M4" i="5" s="1"/>
  <c r="L94" i="3"/>
  <c r="M94" i="3" s="1"/>
  <c r="L86" i="3"/>
  <c r="M86" i="3" s="1"/>
  <c r="L78" i="3"/>
  <c r="M78" i="3" s="1"/>
  <c r="L70" i="3"/>
  <c r="M70" i="3" s="1"/>
  <c r="L62" i="3"/>
  <c r="M62" i="3" s="1"/>
  <c r="L54" i="3"/>
  <c r="M54" i="3" s="1"/>
  <c r="L46" i="3"/>
  <c r="M46" i="3" s="1"/>
  <c r="L38" i="3"/>
  <c r="M38" i="3" s="1"/>
  <c r="L30" i="3"/>
  <c r="M30" i="3" s="1"/>
  <c r="L22" i="3"/>
  <c r="M22" i="3" s="1"/>
  <c r="L14" i="3"/>
  <c r="M14" i="3" s="1"/>
  <c r="L6" i="3"/>
  <c r="M6" i="3" s="1"/>
  <c r="L6" i="2"/>
  <c r="M6" i="2" s="1"/>
  <c r="L12" i="2"/>
  <c r="M12" i="2" s="1"/>
  <c r="L25" i="2"/>
  <c r="M25" i="2" s="1"/>
  <c r="L31" i="2"/>
  <c r="M31" i="2" s="1"/>
  <c r="L38" i="2"/>
  <c r="M38" i="2" s="1"/>
  <c r="L44" i="2"/>
  <c r="M44" i="2" s="1"/>
  <c r="L57" i="2"/>
  <c r="M57" i="2" s="1"/>
  <c r="L63" i="2"/>
  <c r="M63" i="2" s="1"/>
  <c r="L70" i="2"/>
  <c r="M70" i="2" s="1"/>
  <c r="L76" i="2"/>
  <c r="M76" i="2" s="1"/>
  <c r="L89" i="2"/>
  <c r="M89" i="2" s="1"/>
  <c r="L95" i="2"/>
  <c r="M95" i="2" s="1"/>
  <c r="L9" i="10"/>
  <c r="M9" i="10" s="1"/>
  <c r="L45" i="8"/>
  <c r="M45" i="8" s="1"/>
  <c r="L9" i="7"/>
  <c r="M9" i="7" s="1"/>
  <c r="L32" i="6"/>
  <c r="M32" i="6" s="1"/>
  <c r="L74" i="5"/>
  <c r="M74" i="5" s="1"/>
  <c r="L34" i="5"/>
  <c r="M34" i="5" s="1"/>
  <c r="L84" i="3"/>
  <c r="M84" i="3" s="1"/>
  <c r="L28" i="3"/>
  <c r="M28" i="3" s="1"/>
  <c r="L7" i="2"/>
  <c r="M7" i="2" s="1"/>
  <c r="L88" i="4"/>
  <c r="M88" i="4" s="1"/>
  <c r="L72" i="4"/>
  <c r="M72" i="4" s="1"/>
  <c r="L56" i="4"/>
  <c r="M56" i="4" s="1"/>
  <c r="L40" i="4"/>
  <c r="M40" i="4" s="1"/>
  <c r="L24" i="4"/>
  <c r="M24" i="4" s="1"/>
  <c r="L8" i="4"/>
  <c r="M8" i="4" s="1"/>
  <c r="L80" i="10"/>
  <c r="M80" i="10" s="1"/>
  <c r="L48" i="10"/>
  <c r="M48" i="10" s="1"/>
  <c r="L16" i="10"/>
  <c r="M16" i="10" s="1"/>
  <c r="L82" i="9"/>
  <c r="M82" i="9" s="1"/>
  <c r="M50" i="9"/>
  <c r="L18" i="9"/>
  <c r="M18" i="9" s="1"/>
  <c r="L84" i="8"/>
  <c r="M84" i="8" s="1"/>
  <c r="L52" i="8"/>
  <c r="M52" i="8" s="1"/>
  <c r="L20" i="8"/>
  <c r="M20" i="8" s="1"/>
  <c r="L89" i="7"/>
  <c r="M89" i="7" s="1"/>
  <c r="L45" i="7"/>
  <c r="M45" i="7" s="1"/>
  <c r="L32" i="7"/>
  <c r="M32" i="7" s="1"/>
  <c r="L21" i="7"/>
  <c r="M21" i="7" s="1"/>
  <c r="L69" i="6"/>
  <c r="M69" i="6" s="1"/>
  <c r="L60" i="6"/>
  <c r="M60" i="6" s="1"/>
  <c r="L51" i="6"/>
  <c r="M51" i="6" s="1"/>
  <c r="L42" i="6"/>
  <c r="M42" i="6" s="1"/>
  <c r="L33" i="6"/>
  <c r="L25" i="6"/>
  <c r="M25" i="6" s="1"/>
  <c r="L17" i="6"/>
  <c r="M17" i="6" s="1"/>
  <c r="L9" i="6"/>
  <c r="M9" i="6" s="1"/>
  <c r="L91" i="5"/>
  <c r="M91" i="5" s="1"/>
  <c r="L83" i="5"/>
  <c r="M83" i="5" s="1"/>
  <c r="L75" i="5"/>
  <c r="M75" i="5" s="1"/>
  <c r="L67" i="5"/>
  <c r="M67" i="5" s="1"/>
  <c r="L59" i="5"/>
  <c r="M59" i="5" s="1"/>
  <c r="L51" i="5"/>
  <c r="M51" i="5" s="1"/>
  <c r="L43" i="5"/>
  <c r="M43" i="5" s="1"/>
  <c r="L35" i="5"/>
  <c r="M35" i="5" s="1"/>
  <c r="L27" i="5"/>
  <c r="M27" i="5" s="1"/>
  <c r="L19" i="5"/>
  <c r="M19" i="5" s="1"/>
  <c r="L11" i="5"/>
  <c r="M11" i="5" s="1"/>
  <c r="L3" i="5"/>
  <c r="M3" i="5" s="1"/>
  <c r="L93" i="3"/>
  <c r="M93" i="3" s="1"/>
  <c r="L85" i="3"/>
  <c r="M85" i="3" s="1"/>
  <c r="L77" i="3"/>
  <c r="M77" i="3" s="1"/>
  <c r="L69" i="3"/>
  <c r="M69" i="3" s="1"/>
  <c r="L61" i="3"/>
  <c r="M61" i="3" s="1"/>
  <c r="L53" i="3"/>
  <c r="M53" i="3" s="1"/>
  <c r="L45" i="3"/>
  <c r="M45" i="3" s="1"/>
  <c r="L37" i="3"/>
  <c r="M37" i="3" s="1"/>
  <c r="L29" i="3"/>
  <c r="M29" i="3" s="1"/>
  <c r="L21" i="3"/>
  <c r="M21" i="3" s="1"/>
  <c r="L13" i="3"/>
  <c r="M13" i="3" s="1"/>
  <c r="L5" i="3"/>
  <c r="M5" i="3" s="1"/>
  <c r="L13" i="2"/>
  <c r="M13" i="2" s="1"/>
  <c r="L19" i="2"/>
  <c r="M19" i="2" s="1"/>
  <c r="L26" i="2"/>
  <c r="M26" i="2" s="1"/>
  <c r="L32" i="2"/>
  <c r="M32" i="2" s="1"/>
  <c r="L45" i="2"/>
  <c r="M45" i="2" s="1"/>
  <c r="L51" i="2"/>
  <c r="M51" i="2" s="1"/>
  <c r="L58" i="2"/>
  <c r="M58" i="2" s="1"/>
  <c r="L64" i="2"/>
  <c r="M64" i="2" s="1"/>
  <c r="L77" i="2"/>
  <c r="M77" i="2" s="1"/>
  <c r="L83" i="2"/>
  <c r="M83" i="2" s="1"/>
  <c r="L90" i="2"/>
  <c r="M90" i="2" s="1"/>
  <c r="L96" i="2"/>
  <c r="M96" i="2" s="1"/>
  <c r="L41" i="10"/>
  <c r="M41" i="10" s="1"/>
  <c r="L77" i="8"/>
  <c r="M77" i="8" s="1"/>
  <c r="L13" i="8"/>
  <c r="M13" i="8" s="1"/>
  <c r="L41" i="6"/>
  <c r="M41" i="6" s="1"/>
  <c r="L98" i="5"/>
  <c r="M98" i="5" s="1"/>
  <c r="L50" i="5"/>
  <c r="M50" i="5" s="1"/>
  <c r="L2" i="5"/>
  <c r="L52" i="3"/>
  <c r="M52" i="3" s="1"/>
  <c r="L12" i="3"/>
  <c r="M12" i="3" s="1"/>
  <c r="L59" i="2"/>
  <c r="M59" i="2" s="1"/>
  <c r="L49" i="5"/>
  <c r="M49" i="5" s="1"/>
  <c r="L72" i="2"/>
  <c r="M72" i="2" s="1"/>
  <c r="L8" i="2"/>
  <c r="M8" i="2" s="1"/>
  <c r="L51" i="3"/>
  <c r="M51" i="3" s="1"/>
  <c r="L17" i="5"/>
  <c r="M17" i="5" s="1"/>
  <c r="L81" i="5"/>
  <c r="M81" i="5" s="1"/>
  <c r="L31" i="7"/>
  <c r="M31" i="7" s="1"/>
  <c r="L42" i="9"/>
  <c r="M42" i="9" s="1"/>
  <c r="L52" i="4"/>
  <c r="M52" i="4" s="1"/>
  <c r="L97" i="2"/>
  <c r="M97" i="2" s="1"/>
  <c r="L71" i="2"/>
  <c r="M71" i="2" s="1"/>
  <c r="L46" i="2"/>
  <c r="M46" i="2" s="1"/>
  <c r="L59" i="3"/>
  <c r="M59" i="3" s="1"/>
  <c r="L25" i="5"/>
  <c r="M25" i="5" s="1"/>
  <c r="L89" i="5"/>
  <c r="M89" i="5" s="1"/>
  <c r="L58" i="6"/>
  <c r="M58" i="6" s="1"/>
  <c r="L74" i="9"/>
  <c r="M74" i="9" s="1"/>
  <c r="L68" i="4"/>
  <c r="M68" i="4" s="1"/>
  <c r="L19" i="3"/>
  <c r="M19" i="3" s="1"/>
  <c r="L72" i="10"/>
  <c r="M72" i="10" s="1"/>
  <c r="L66" i="2"/>
  <c r="M66" i="2" s="1"/>
  <c r="L67" i="3"/>
  <c r="M67" i="3" s="1"/>
  <c r="L8" i="10"/>
  <c r="M8" i="10" s="1"/>
  <c r="D76" i="1" l="1"/>
  <c r="D102" i="1"/>
  <c r="D193" i="1"/>
  <c r="D29" i="1"/>
  <c r="D75" i="1"/>
  <c r="D191" i="1"/>
  <c r="D200" i="1"/>
  <c r="J49" i="1"/>
  <c r="J194" i="1"/>
  <c r="J72" i="1"/>
  <c r="J204" i="1"/>
  <c r="J75" i="1"/>
  <c r="J195" i="1"/>
  <c r="J76" i="1"/>
  <c r="J205" i="1"/>
  <c r="J73" i="1"/>
  <c r="J103" i="1"/>
  <c r="J4" i="1"/>
  <c r="J29" i="1"/>
  <c r="J196" i="1"/>
  <c r="J206" i="1"/>
  <c r="J102" i="1"/>
  <c r="J197" i="1"/>
  <c r="J16" i="1"/>
  <c r="J54" i="1"/>
  <c r="J192" i="1"/>
  <c r="J198" i="1"/>
  <c r="J201" i="1"/>
  <c r="J124" i="1"/>
  <c r="J199" i="1"/>
  <c r="J202" i="1"/>
  <c r="J191" i="1"/>
  <c r="J193" i="1"/>
  <c r="J200" i="1"/>
  <c r="J203" i="1"/>
  <c r="E197" i="1"/>
  <c r="E54" i="1"/>
  <c r="E192" i="1"/>
  <c r="E198" i="1"/>
  <c r="E201" i="1"/>
  <c r="E124" i="1"/>
  <c r="E199" i="1"/>
  <c r="E202" i="1"/>
  <c r="E191" i="1"/>
  <c r="E193" i="1"/>
  <c r="E200" i="1"/>
  <c r="E203" i="1"/>
  <c r="E49" i="1"/>
  <c r="E194" i="1"/>
  <c r="E72" i="1"/>
  <c r="E204" i="1"/>
  <c r="E75" i="1"/>
  <c r="E195" i="1"/>
  <c r="E76" i="1"/>
  <c r="E205" i="1"/>
  <c r="E73" i="1"/>
  <c r="E103" i="1"/>
  <c r="E4" i="1"/>
  <c r="E29" i="1"/>
  <c r="E102" i="1"/>
  <c r="E196" i="1"/>
  <c r="E206" i="1"/>
  <c r="E16" i="1"/>
  <c r="D4" i="1"/>
  <c r="D204" i="1"/>
  <c r="D202" i="1"/>
  <c r="G102" i="1"/>
  <c r="G16" i="1"/>
  <c r="D103" i="1"/>
  <c r="D72" i="1"/>
  <c r="D199" i="1"/>
  <c r="D192" i="1"/>
  <c r="F102" i="1"/>
  <c r="F196" i="1"/>
  <c r="F16" i="1"/>
  <c r="F206" i="1"/>
  <c r="F197" i="1"/>
  <c r="F54" i="1"/>
  <c r="F192" i="1"/>
  <c r="F198" i="1"/>
  <c r="F201" i="1"/>
  <c r="F124" i="1"/>
  <c r="F199" i="1"/>
  <c r="F202" i="1"/>
  <c r="F191" i="1"/>
  <c r="F193" i="1"/>
  <c r="F200" i="1"/>
  <c r="F203" i="1"/>
  <c r="F103" i="1"/>
  <c r="F49" i="1"/>
  <c r="F194" i="1"/>
  <c r="F72" i="1"/>
  <c r="F204" i="1"/>
  <c r="F75" i="1"/>
  <c r="F195" i="1"/>
  <c r="F76" i="1"/>
  <c r="F205" i="1"/>
  <c r="F73" i="1"/>
  <c r="F4" i="1"/>
  <c r="F29" i="1"/>
  <c r="H73" i="1"/>
  <c r="H103" i="1"/>
  <c r="H4" i="1"/>
  <c r="H29" i="1"/>
  <c r="H196" i="1"/>
  <c r="H206" i="1"/>
  <c r="H102" i="1"/>
  <c r="H197" i="1"/>
  <c r="H16" i="1"/>
  <c r="H54" i="1"/>
  <c r="H192" i="1"/>
  <c r="H198" i="1"/>
  <c r="H201" i="1"/>
  <c r="H124" i="1"/>
  <c r="H199" i="1"/>
  <c r="H202" i="1"/>
  <c r="H191" i="1"/>
  <c r="H193" i="1"/>
  <c r="H200" i="1"/>
  <c r="H203" i="1"/>
  <c r="H49" i="1"/>
  <c r="H194" i="1"/>
  <c r="H72" i="1"/>
  <c r="H204" i="1"/>
  <c r="H75" i="1"/>
  <c r="H195" i="1"/>
  <c r="H76" i="1"/>
  <c r="H205" i="1"/>
  <c r="C124" i="1"/>
  <c r="C199" i="1"/>
  <c r="C202" i="1"/>
  <c r="C193" i="1"/>
  <c r="C200" i="1"/>
  <c r="C203" i="1"/>
  <c r="C191" i="1"/>
  <c r="C49" i="1"/>
  <c r="C194" i="1"/>
  <c r="C72" i="1"/>
  <c r="C204" i="1"/>
  <c r="C75" i="1"/>
  <c r="C195" i="1"/>
  <c r="C76" i="1"/>
  <c r="C205" i="1"/>
  <c r="C73" i="1"/>
  <c r="C103" i="1"/>
  <c r="C4" i="1"/>
  <c r="C29" i="1"/>
  <c r="C102" i="1"/>
  <c r="C196" i="1"/>
  <c r="C16" i="1"/>
  <c r="C206" i="1"/>
  <c r="C197" i="1"/>
  <c r="C54" i="1"/>
  <c r="C192" i="1"/>
  <c r="C198" i="1"/>
  <c r="C201" i="1"/>
  <c r="K80" i="1"/>
  <c r="K191" i="1"/>
  <c r="K193" i="1"/>
  <c r="K200" i="1"/>
  <c r="K203" i="1"/>
  <c r="K49" i="1"/>
  <c r="K194" i="1"/>
  <c r="K72" i="1"/>
  <c r="K204" i="1"/>
  <c r="K75" i="1"/>
  <c r="K195" i="1"/>
  <c r="K76" i="1"/>
  <c r="K205" i="1"/>
  <c r="K73" i="1"/>
  <c r="K103" i="1"/>
  <c r="K4" i="1"/>
  <c r="K29" i="1"/>
  <c r="K196" i="1"/>
  <c r="K206" i="1"/>
  <c r="K124" i="1"/>
  <c r="K102" i="1"/>
  <c r="K197" i="1"/>
  <c r="K16" i="1"/>
  <c r="K54" i="1"/>
  <c r="K192" i="1"/>
  <c r="K198" i="1"/>
  <c r="K201" i="1"/>
  <c r="K199" i="1"/>
  <c r="K202" i="1"/>
  <c r="I9" i="1"/>
  <c r="I75" i="1"/>
  <c r="I195" i="1"/>
  <c r="I76" i="1"/>
  <c r="I205" i="1"/>
  <c r="I73" i="1"/>
  <c r="I103" i="1"/>
  <c r="I4" i="1"/>
  <c r="I29" i="1"/>
  <c r="I196" i="1"/>
  <c r="I206" i="1"/>
  <c r="I102" i="1"/>
  <c r="I197" i="1"/>
  <c r="I16" i="1"/>
  <c r="I54" i="1"/>
  <c r="I192" i="1"/>
  <c r="I198" i="1"/>
  <c r="I201" i="1"/>
  <c r="I194" i="1"/>
  <c r="I124" i="1"/>
  <c r="I199" i="1"/>
  <c r="I202" i="1"/>
  <c r="I191" i="1"/>
  <c r="I193" i="1"/>
  <c r="I200" i="1"/>
  <c r="I203" i="1"/>
  <c r="I49" i="1"/>
  <c r="I72" i="1"/>
  <c r="I204" i="1"/>
  <c r="D54" i="1"/>
  <c r="D73" i="1"/>
  <c r="D194" i="1"/>
  <c r="D124" i="1"/>
  <c r="D195" i="1"/>
  <c r="D206" i="1"/>
  <c r="D197" i="1"/>
  <c r="D49" i="1"/>
  <c r="D201" i="1"/>
  <c r="D196" i="1"/>
  <c r="D16" i="1"/>
  <c r="D205" i="1"/>
  <c r="D203" i="1"/>
  <c r="D198" i="1"/>
  <c r="M33" i="6"/>
  <c r="G75" i="1"/>
  <c r="G124" i="1"/>
  <c r="G103" i="1"/>
  <c r="G199" i="1"/>
  <c r="G4" i="1"/>
  <c r="G203" i="1"/>
  <c r="G206" i="1"/>
  <c r="G73" i="1"/>
  <c r="G193" i="1"/>
  <c r="G196" i="1"/>
  <c r="G200" i="1"/>
  <c r="G204" i="1"/>
  <c r="G54" i="1"/>
  <c r="G191" i="1"/>
  <c r="G194" i="1"/>
  <c r="G197" i="1"/>
  <c r="G72" i="1"/>
  <c r="G201" i="1"/>
  <c r="G205" i="1"/>
  <c r="G49" i="1"/>
  <c r="G192" i="1"/>
  <c r="G195" i="1"/>
  <c r="G198" i="1"/>
  <c r="G76" i="1"/>
  <c r="G202" i="1"/>
  <c r="G29" i="1"/>
  <c r="H26" i="1"/>
  <c r="J142" i="1"/>
  <c r="I60" i="1"/>
  <c r="F85" i="1"/>
  <c r="I185" i="1"/>
  <c r="H91" i="1"/>
  <c r="D91" i="1"/>
  <c r="J135" i="1"/>
  <c r="D133" i="1"/>
  <c r="J36" i="1"/>
  <c r="K189" i="1"/>
  <c r="I152" i="1"/>
  <c r="G33" i="1"/>
  <c r="G144" i="1"/>
  <c r="I113" i="1"/>
  <c r="K106" i="1"/>
  <c r="I100" i="1"/>
  <c r="H113" i="1"/>
  <c r="H79" i="1"/>
  <c r="H45" i="1"/>
  <c r="H146" i="1"/>
  <c r="H100" i="1"/>
  <c r="M2" i="7"/>
  <c r="H144" i="1"/>
  <c r="M2" i="8"/>
  <c r="I144" i="1"/>
  <c r="M2" i="2"/>
  <c r="C144" i="1"/>
  <c r="F144" i="1"/>
  <c r="K41" i="1"/>
  <c r="F178" i="1"/>
  <c r="J115" i="1"/>
  <c r="I35" i="1"/>
  <c r="H98" i="1"/>
  <c r="K81" i="1"/>
  <c r="K99" i="1"/>
  <c r="H43" i="1"/>
  <c r="H187" i="1"/>
  <c r="K71" i="1"/>
  <c r="K6" i="1"/>
  <c r="K150" i="1"/>
  <c r="M2" i="9"/>
  <c r="J144" i="1"/>
  <c r="K90" i="1"/>
  <c r="K111" i="1"/>
  <c r="K190" i="1"/>
  <c r="H64" i="1"/>
  <c r="I67" i="1"/>
  <c r="I157" i="1"/>
  <c r="H48" i="1"/>
  <c r="I172" i="1"/>
  <c r="I12" i="1"/>
  <c r="K101" i="1"/>
  <c r="K58" i="1"/>
  <c r="G64" i="1"/>
  <c r="H67" i="1"/>
  <c r="H186" i="1"/>
  <c r="H182" i="1"/>
  <c r="K62" i="1"/>
  <c r="D144" i="1"/>
  <c r="K19" i="1"/>
  <c r="I95" i="1"/>
  <c r="K175" i="1"/>
  <c r="H160" i="1"/>
  <c r="K133" i="1"/>
  <c r="K11" i="1"/>
  <c r="K60" i="1"/>
  <c r="I97" i="1"/>
  <c r="J30" i="1"/>
  <c r="K155" i="1"/>
  <c r="K24" i="1"/>
  <c r="K144" i="1"/>
  <c r="E90" i="1"/>
  <c r="E144" i="1"/>
  <c r="D34" i="1"/>
  <c r="D154" i="1"/>
  <c r="D58" i="1"/>
  <c r="D169" i="1"/>
  <c r="D43" i="1"/>
  <c r="D111" i="1"/>
  <c r="D101" i="1"/>
  <c r="D80" i="1"/>
  <c r="D121" i="1"/>
  <c r="D81" i="1"/>
  <c r="D90" i="1"/>
  <c r="D106" i="1"/>
  <c r="D11" i="1"/>
  <c r="D41" i="1"/>
  <c r="D50" i="1"/>
  <c r="D46" i="1"/>
  <c r="D19" i="1"/>
  <c r="D190" i="1"/>
  <c r="D125" i="1"/>
  <c r="M4" i="7"/>
  <c r="H110" i="1"/>
  <c r="H18" i="1"/>
  <c r="H12" i="1"/>
  <c r="H153" i="1"/>
  <c r="H23" i="1"/>
  <c r="H65" i="1"/>
  <c r="H10" i="1"/>
  <c r="H57" i="1"/>
  <c r="H154" i="1"/>
  <c r="H114" i="1"/>
  <c r="H137" i="1"/>
  <c r="H47" i="1"/>
  <c r="H39" i="1"/>
  <c r="H52" i="1"/>
  <c r="H86" i="1"/>
  <c r="H169" i="1"/>
  <c r="H151" i="1"/>
  <c r="H20" i="1"/>
  <c r="H117" i="1"/>
  <c r="H158" i="1"/>
  <c r="H21" i="1"/>
  <c r="H94" i="1"/>
  <c r="H59" i="1"/>
  <c r="H165" i="1"/>
  <c r="H28" i="1"/>
  <c r="H70" i="1"/>
  <c r="H31" i="1"/>
  <c r="H171" i="1"/>
  <c r="H150" i="1"/>
  <c r="H82" i="1"/>
  <c r="H162" i="1"/>
  <c r="H134" i="1"/>
  <c r="H167" i="1"/>
  <c r="H170" i="1"/>
  <c r="H107" i="1"/>
  <c r="H105" i="1"/>
  <c r="H74" i="1"/>
  <c r="H123" i="1"/>
  <c r="H138" i="1"/>
  <c r="H96" i="1"/>
  <c r="H115" i="1"/>
  <c r="H69" i="1"/>
  <c r="H168" i="1"/>
  <c r="H56" i="1"/>
  <c r="H141" i="1"/>
  <c r="H132" i="1"/>
  <c r="H109" i="1"/>
  <c r="H14" i="1"/>
  <c r="H164" i="1"/>
  <c r="H142" i="1"/>
  <c r="H24" i="1"/>
  <c r="H155" i="1"/>
  <c r="H116" i="1"/>
  <c r="H173" i="1"/>
  <c r="H84" i="1"/>
  <c r="H44" i="1"/>
  <c r="H130" i="1"/>
  <c r="H129" i="1"/>
  <c r="H176" i="1"/>
  <c r="H179" i="1"/>
  <c r="H125" i="1"/>
  <c r="H92" i="1"/>
  <c r="H108" i="1"/>
  <c r="H161" i="1"/>
  <c r="H37" i="1"/>
  <c r="H8" i="1"/>
  <c r="H32" i="1"/>
  <c r="H87" i="1"/>
  <c r="H119" i="1"/>
  <c r="H17" i="1"/>
  <c r="H66" i="1"/>
  <c r="H140" i="1"/>
  <c r="H166" i="1"/>
  <c r="H22" i="1"/>
  <c r="H55" i="1"/>
  <c r="H148" i="1"/>
  <c r="H183" i="1"/>
  <c r="H159" i="1"/>
  <c r="H163" i="1"/>
  <c r="H88" i="1"/>
  <c r="H62" i="1"/>
  <c r="H6" i="1"/>
  <c r="H174" i="1"/>
  <c r="H5" i="1"/>
  <c r="H83" i="1"/>
  <c r="H118" i="1"/>
  <c r="H63" i="1"/>
  <c r="H71" i="1"/>
  <c r="H112" i="1"/>
  <c r="H51" i="1"/>
  <c r="H175" i="1"/>
  <c r="H135" i="1"/>
  <c r="H180" i="1"/>
  <c r="H36" i="1"/>
  <c r="H15" i="1"/>
  <c r="H25" i="1"/>
  <c r="H3" i="1"/>
  <c r="H139" i="1"/>
  <c r="H156" i="1"/>
  <c r="H27" i="1"/>
  <c r="H104" i="1"/>
  <c r="H178" i="1"/>
  <c r="H121" i="1"/>
  <c r="H61" i="1"/>
  <c r="H89" i="1"/>
  <c r="J133" i="1"/>
  <c r="J81" i="1"/>
  <c r="J80" i="1"/>
  <c r="I99" i="1"/>
  <c r="D113" i="1"/>
  <c r="H97" i="1"/>
  <c r="H185" i="1"/>
  <c r="H30" i="1"/>
  <c r="I142" i="1"/>
  <c r="M2" i="5"/>
  <c r="F110" i="1"/>
  <c r="F18" i="1"/>
  <c r="F12" i="1"/>
  <c r="F153" i="1"/>
  <c r="F23" i="1"/>
  <c r="F65" i="1"/>
  <c r="F10" i="1"/>
  <c r="F57" i="1"/>
  <c r="F154" i="1"/>
  <c r="F114" i="1"/>
  <c r="F108" i="1"/>
  <c r="F141" i="1"/>
  <c r="F158" i="1"/>
  <c r="F13" i="1"/>
  <c r="F123" i="1"/>
  <c r="F137" i="1"/>
  <c r="F159" i="1"/>
  <c r="F150" i="1"/>
  <c r="F84" i="1"/>
  <c r="F132" i="1"/>
  <c r="F21" i="1"/>
  <c r="F160" i="1"/>
  <c r="F138" i="1"/>
  <c r="F47" i="1"/>
  <c r="F140" i="1"/>
  <c r="F82" i="1"/>
  <c r="F25" i="1"/>
  <c r="F109" i="1"/>
  <c r="F94" i="1"/>
  <c r="F112" i="1"/>
  <c r="F96" i="1"/>
  <c r="F39" i="1"/>
  <c r="F161" i="1"/>
  <c r="F162" i="1"/>
  <c r="F146" i="1"/>
  <c r="F14" i="1"/>
  <c r="F59" i="1"/>
  <c r="F163" i="1"/>
  <c r="F115" i="1"/>
  <c r="F52" i="1"/>
  <c r="F44" i="1"/>
  <c r="F134" i="1"/>
  <c r="F128" i="1"/>
  <c r="F164" i="1"/>
  <c r="F165" i="1"/>
  <c r="F166" i="1"/>
  <c r="F69" i="1"/>
  <c r="F86" i="1"/>
  <c r="F3" i="1"/>
  <c r="F167" i="1"/>
  <c r="F51" i="1"/>
  <c r="F142" i="1"/>
  <c r="F28" i="1"/>
  <c r="F37" i="1"/>
  <c r="F168" i="1"/>
  <c r="F169" i="1"/>
  <c r="F78" i="1"/>
  <c r="F170" i="1"/>
  <c r="F88" i="1"/>
  <c r="F24" i="1"/>
  <c r="F70" i="1"/>
  <c r="F130" i="1"/>
  <c r="F56" i="1"/>
  <c r="F151" i="1"/>
  <c r="F53" i="1"/>
  <c r="F107" i="1"/>
  <c r="F22" i="1"/>
  <c r="F155" i="1"/>
  <c r="F31" i="1"/>
  <c r="F8" i="1"/>
  <c r="F62" i="1"/>
  <c r="F20" i="1"/>
  <c r="F129" i="1"/>
  <c r="F105" i="1"/>
  <c r="F143" i="1"/>
  <c r="F116" i="1"/>
  <c r="F171" i="1"/>
  <c r="F127" i="1"/>
  <c r="F139" i="1"/>
  <c r="F117" i="1"/>
  <c r="F172" i="1"/>
  <c r="F173" i="1"/>
  <c r="F6" i="1"/>
  <c r="F15" i="1"/>
  <c r="F74" i="1"/>
  <c r="F156" i="1"/>
  <c r="F174" i="1"/>
  <c r="F27" i="1"/>
  <c r="F5" i="1"/>
  <c r="F104" i="1"/>
  <c r="F32" i="1"/>
  <c r="F87" i="1"/>
  <c r="F119" i="1"/>
  <c r="F17" i="1"/>
  <c r="F66" i="1"/>
  <c r="F55" i="1"/>
  <c r="F148" i="1"/>
  <c r="F183" i="1"/>
  <c r="F83" i="1"/>
  <c r="F118" i="1"/>
  <c r="F63" i="1"/>
  <c r="F71" i="1"/>
  <c r="F175" i="1"/>
  <c r="F135" i="1"/>
  <c r="F180" i="1"/>
  <c r="F36" i="1"/>
  <c r="F136" i="1"/>
  <c r="F122" i="1"/>
  <c r="F152" i="1"/>
  <c r="F26" i="1"/>
  <c r="F93" i="1"/>
  <c r="F184" i="1"/>
  <c r="F185" i="1"/>
  <c r="F186" i="1"/>
  <c r="F68" i="1"/>
  <c r="F40" i="1"/>
  <c r="F157" i="1"/>
  <c r="F187" i="1"/>
  <c r="F149" i="1"/>
  <c r="F120" i="1"/>
  <c r="F95" i="1"/>
  <c r="F79" i="1"/>
  <c r="F38" i="1"/>
  <c r="F77" i="1"/>
  <c r="F91" i="1"/>
  <c r="F9" i="1"/>
  <c r="F97" i="1"/>
  <c r="F50" i="1"/>
  <c r="F42" i="1"/>
  <c r="F67" i="1"/>
  <c r="F145" i="1"/>
  <c r="F147" i="1"/>
  <c r="F43" i="1"/>
  <c r="F126" i="1"/>
  <c r="F35" i="1"/>
  <c r="F34" i="1"/>
  <c r="F188" i="1"/>
  <c r="F113" i="1"/>
  <c r="F7" i="1"/>
  <c r="F60" i="1"/>
  <c r="F33" i="1"/>
  <c r="F64" i="1"/>
  <c r="F99" i="1"/>
  <c r="F46" i="1"/>
  <c r="F100" i="1"/>
  <c r="F189" i="1"/>
  <c r="F177" i="1"/>
  <c r="F30" i="1"/>
  <c r="F182" i="1"/>
  <c r="F45" i="1"/>
  <c r="F176" i="1"/>
  <c r="F179" i="1"/>
  <c r="F125" i="1"/>
  <c r="F92" i="1"/>
  <c r="M5" i="8"/>
  <c r="I15" i="1"/>
  <c r="I108" i="1"/>
  <c r="I84" i="1"/>
  <c r="I25" i="1"/>
  <c r="I146" i="1"/>
  <c r="I128" i="1"/>
  <c r="I51" i="1"/>
  <c r="I88" i="1"/>
  <c r="I22" i="1"/>
  <c r="I143" i="1"/>
  <c r="I137" i="1"/>
  <c r="I47" i="1"/>
  <c r="I39" i="1"/>
  <c r="I52" i="1"/>
  <c r="I86" i="1"/>
  <c r="I169" i="1"/>
  <c r="I151" i="1"/>
  <c r="I20" i="1"/>
  <c r="I117" i="1"/>
  <c r="I158" i="1"/>
  <c r="I21" i="1"/>
  <c r="I94" i="1"/>
  <c r="I59" i="1"/>
  <c r="I165" i="1"/>
  <c r="I28" i="1"/>
  <c r="I70" i="1"/>
  <c r="I31" i="1"/>
  <c r="I171" i="1"/>
  <c r="I18" i="1"/>
  <c r="I153" i="1"/>
  <c r="I65" i="1"/>
  <c r="I57" i="1"/>
  <c r="I114" i="1"/>
  <c r="I150" i="1"/>
  <c r="I82" i="1"/>
  <c r="I162" i="1"/>
  <c r="I134" i="1"/>
  <c r="I167" i="1"/>
  <c r="I170" i="1"/>
  <c r="I107" i="1"/>
  <c r="I74" i="1"/>
  <c r="I123" i="1"/>
  <c r="I138" i="1"/>
  <c r="I96" i="1"/>
  <c r="I115" i="1"/>
  <c r="I69" i="1"/>
  <c r="I168" i="1"/>
  <c r="I56" i="1"/>
  <c r="I62" i="1"/>
  <c r="I139" i="1"/>
  <c r="I6" i="1"/>
  <c r="I156" i="1"/>
  <c r="I174" i="1"/>
  <c r="I27" i="1"/>
  <c r="I5" i="1"/>
  <c r="I104" i="1"/>
  <c r="I175" i="1"/>
  <c r="I32" i="1"/>
  <c r="I85" i="1"/>
  <c r="I83" i="1"/>
  <c r="I176" i="1"/>
  <c r="I177" i="1"/>
  <c r="I55" i="1"/>
  <c r="I178" i="1"/>
  <c r="I135" i="1"/>
  <c r="I87" i="1"/>
  <c r="I131" i="1"/>
  <c r="I118" i="1"/>
  <c r="I179" i="1"/>
  <c r="I30" i="1"/>
  <c r="I148" i="1"/>
  <c r="I121" i="1"/>
  <c r="I180" i="1"/>
  <c r="I119" i="1"/>
  <c r="I181" i="1"/>
  <c r="I63" i="1"/>
  <c r="I125" i="1"/>
  <c r="I182" i="1"/>
  <c r="I183" i="1"/>
  <c r="I61" i="1"/>
  <c r="I36" i="1"/>
  <c r="I17" i="1"/>
  <c r="I48" i="1"/>
  <c r="I71" i="1"/>
  <c r="I23" i="1"/>
  <c r="I109" i="1"/>
  <c r="I3" i="1"/>
  <c r="I116" i="1"/>
  <c r="I173" i="1"/>
  <c r="I89" i="1"/>
  <c r="I132" i="1"/>
  <c r="I44" i="1"/>
  <c r="I130" i="1"/>
  <c r="I129" i="1"/>
  <c r="I92" i="1"/>
  <c r="I110" i="1"/>
  <c r="I141" i="1"/>
  <c r="I161" i="1"/>
  <c r="I37" i="1"/>
  <c r="I8" i="1"/>
  <c r="I66" i="1"/>
  <c r="I10" i="1"/>
  <c r="I140" i="1"/>
  <c r="I166" i="1"/>
  <c r="I105" i="1"/>
  <c r="I159" i="1"/>
  <c r="I163" i="1"/>
  <c r="I24" i="1"/>
  <c r="I155" i="1"/>
  <c r="I13" i="1"/>
  <c r="I14" i="1"/>
  <c r="I78" i="1"/>
  <c r="I98" i="1"/>
  <c r="I111" i="1"/>
  <c r="I41" i="1"/>
  <c r="I81" i="1"/>
  <c r="I11" i="1"/>
  <c r="D100" i="1"/>
  <c r="G60" i="1"/>
  <c r="H147" i="1"/>
  <c r="H77" i="1"/>
  <c r="I40" i="1"/>
  <c r="I184" i="1"/>
  <c r="K36" i="1"/>
  <c r="H181" i="1"/>
  <c r="D179" i="1"/>
  <c r="J177" i="1"/>
  <c r="D104" i="1"/>
  <c r="I127" i="1"/>
  <c r="I53" i="1"/>
  <c r="D86" i="1"/>
  <c r="J96" i="1"/>
  <c r="H13" i="1"/>
  <c r="I101" i="1"/>
  <c r="I19" i="1"/>
  <c r="I58" i="1"/>
  <c r="I189" i="1"/>
  <c r="K33" i="1"/>
  <c r="D35" i="1"/>
  <c r="D97" i="1"/>
  <c r="F89" i="1"/>
  <c r="H111" i="1"/>
  <c r="H133" i="1"/>
  <c r="H106" i="1"/>
  <c r="H81" i="1"/>
  <c r="H190" i="1"/>
  <c r="H58" i="1"/>
  <c r="H11" i="1"/>
  <c r="H80" i="1"/>
  <c r="H189" i="1"/>
  <c r="K46" i="1"/>
  <c r="G99" i="1"/>
  <c r="I33" i="1"/>
  <c r="D60" i="1"/>
  <c r="H188" i="1"/>
  <c r="I126" i="1"/>
  <c r="D147" i="1"/>
  <c r="H42" i="1"/>
  <c r="D77" i="1"/>
  <c r="H120" i="1"/>
  <c r="H40" i="1"/>
  <c r="H184" i="1"/>
  <c r="H122" i="1"/>
  <c r="E89" i="1"/>
  <c r="F181" i="1"/>
  <c r="K118" i="1"/>
  <c r="H177" i="1"/>
  <c r="K5" i="1"/>
  <c r="H127" i="1"/>
  <c r="H53" i="1"/>
  <c r="K69" i="1"/>
  <c r="I112" i="1"/>
  <c r="D13" i="1"/>
  <c r="J111" i="1"/>
  <c r="J19" i="1"/>
  <c r="J11" i="1"/>
  <c r="D64" i="1"/>
  <c r="I147" i="1"/>
  <c r="H95" i="1"/>
  <c r="F48" i="1"/>
  <c r="J175" i="1"/>
  <c r="D146" i="1"/>
  <c r="M11" i="9"/>
  <c r="J74" i="1"/>
  <c r="J123" i="1"/>
  <c r="J14" i="1"/>
  <c r="J78" i="1"/>
  <c r="J139" i="1"/>
  <c r="J156" i="1"/>
  <c r="J27" i="1"/>
  <c r="J104" i="1"/>
  <c r="J178" i="1"/>
  <c r="J121" i="1"/>
  <c r="J61" i="1"/>
  <c r="J98" i="1"/>
  <c r="J109" i="1"/>
  <c r="J3" i="1"/>
  <c r="J116" i="1"/>
  <c r="J173" i="1"/>
  <c r="J176" i="1"/>
  <c r="J179" i="1"/>
  <c r="J125" i="1"/>
  <c r="J89" i="1"/>
  <c r="J132" i="1"/>
  <c r="J44" i="1"/>
  <c r="J56" i="1"/>
  <c r="J129" i="1"/>
  <c r="J32" i="1"/>
  <c r="J87" i="1"/>
  <c r="J119" i="1"/>
  <c r="J17" i="1"/>
  <c r="J92" i="1"/>
  <c r="J141" i="1"/>
  <c r="J161" i="1"/>
  <c r="J168" i="1"/>
  <c r="J171" i="1"/>
  <c r="J55" i="1"/>
  <c r="J148" i="1"/>
  <c r="J183" i="1"/>
  <c r="J66" i="1"/>
  <c r="J140" i="1"/>
  <c r="J69" i="1"/>
  <c r="J62" i="1"/>
  <c r="J6" i="1"/>
  <c r="J174" i="1"/>
  <c r="J5" i="1"/>
  <c r="J83" i="1"/>
  <c r="J118" i="1"/>
  <c r="J63" i="1"/>
  <c r="J71" i="1"/>
  <c r="J138" i="1"/>
  <c r="J164" i="1"/>
  <c r="J53" i="1"/>
  <c r="J31" i="1"/>
  <c r="J85" i="1"/>
  <c r="J131" i="1"/>
  <c r="J181" i="1"/>
  <c r="J48" i="1"/>
  <c r="J45" i="1"/>
  <c r="J136" i="1"/>
  <c r="J122" i="1"/>
  <c r="J152" i="1"/>
  <c r="J26" i="1"/>
  <c r="J93" i="1"/>
  <c r="J184" i="1"/>
  <c r="J185" i="1"/>
  <c r="J186" i="1"/>
  <c r="J68" i="1"/>
  <c r="J40" i="1"/>
  <c r="J157" i="1"/>
  <c r="J187" i="1"/>
  <c r="J149" i="1"/>
  <c r="J120" i="1"/>
  <c r="J95" i="1"/>
  <c r="J79" i="1"/>
  <c r="J38" i="1"/>
  <c r="J77" i="1"/>
  <c r="J91" i="1"/>
  <c r="J9" i="1"/>
  <c r="J97" i="1"/>
  <c r="J50" i="1"/>
  <c r="J42" i="1"/>
  <c r="J67" i="1"/>
  <c r="J145" i="1"/>
  <c r="J147" i="1"/>
  <c r="J43" i="1"/>
  <c r="J126" i="1"/>
  <c r="J35" i="1"/>
  <c r="J34" i="1"/>
  <c r="J188" i="1"/>
  <c r="J113" i="1"/>
  <c r="J7" i="1"/>
  <c r="J60" i="1"/>
  <c r="J33" i="1"/>
  <c r="J64" i="1"/>
  <c r="J99" i="1"/>
  <c r="J46" i="1"/>
  <c r="J100" i="1"/>
  <c r="F90" i="1"/>
  <c r="I133" i="1"/>
  <c r="I106" i="1"/>
  <c r="I190" i="1"/>
  <c r="I80" i="1"/>
  <c r="H99" i="1"/>
  <c r="I188" i="1"/>
  <c r="I42" i="1"/>
  <c r="I120" i="1"/>
  <c r="I122" i="1"/>
  <c r="G90" i="1"/>
  <c r="H101" i="1"/>
  <c r="H41" i="1"/>
  <c r="H19" i="1"/>
  <c r="H90" i="1"/>
  <c r="G111" i="1"/>
  <c r="G101" i="1"/>
  <c r="G133" i="1"/>
  <c r="G41" i="1"/>
  <c r="G106" i="1"/>
  <c r="G19" i="1"/>
  <c r="G81" i="1"/>
  <c r="G190" i="1"/>
  <c r="G58" i="1"/>
  <c r="G11" i="1"/>
  <c r="G80" i="1"/>
  <c r="G189" i="1"/>
  <c r="I46" i="1"/>
  <c r="D99" i="1"/>
  <c r="H33" i="1"/>
  <c r="I7" i="1"/>
  <c r="D188" i="1"/>
  <c r="H126" i="1"/>
  <c r="I145" i="1"/>
  <c r="D42" i="1"/>
  <c r="H9" i="1"/>
  <c r="I38" i="1"/>
  <c r="I149" i="1"/>
  <c r="I68" i="1"/>
  <c r="I93" i="1"/>
  <c r="I136" i="1"/>
  <c r="E92" i="1"/>
  <c r="F61" i="1"/>
  <c r="K180" i="1"/>
  <c r="H131" i="1"/>
  <c r="D176" i="1"/>
  <c r="D27" i="1"/>
  <c r="H143" i="1"/>
  <c r="I164" i="1"/>
  <c r="D25" i="1"/>
  <c r="I154" i="1"/>
  <c r="M2" i="10"/>
  <c r="K159" i="1"/>
  <c r="K140" i="1"/>
  <c r="K161" i="1"/>
  <c r="K44" i="1"/>
  <c r="K3" i="1"/>
  <c r="K78" i="1"/>
  <c r="K53" i="1"/>
  <c r="K129" i="1"/>
  <c r="K110" i="1"/>
  <c r="K12" i="1"/>
  <c r="K23" i="1"/>
  <c r="K10" i="1"/>
  <c r="K154" i="1"/>
  <c r="K13" i="1"/>
  <c r="K160" i="1"/>
  <c r="K112" i="1"/>
  <c r="K163" i="1"/>
  <c r="K166" i="1"/>
  <c r="K37" i="1"/>
  <c r="K130" i="1"/>
  <c r="K8" i="1"/>
  <c r="K127" i="1"/>
  <c r="K172" i="1"/>
  <c r="K15" i="1"/>
  <c r="K108" i="1"/>
  <c r="K84" i="1"/>
  <c r="K25" i="1"/>
  <c r="K146" i="1"/>
  <c r="K128" i="1"/>
  <c r="K51" i="1"/>
  <c r="K88" i="1"/>
  <c r="K22" i="1"/>
  <c r="K143" i="1"/>
  <c r="K137" i="1"/>
  <c r="K47" i="1"/>
  <c r="K39" i="1"/>
  <c r="K52" i="1"/>
  <c r="K86" i="1"/>
  <c r="K169" i="1"/>
  <c r="K151" i="1"/>
  <c r="K158" i="1"/>
  <c r="K21" i="1"/>
  <c r="K94" i="1"/>
  <c r="K59" i="1"/>
  <c r="K165" i="1"/>
  <c r="K28" i="1"/>
  <c r="K70" i="1"/>
  <c r="K31" i="1"/>
  <c r="K171" i="1"/>
  <c r="K138" i="1"/>
  <c r="K164" i="1"/>
  <c r="K107" i="1"/>
  <c r="K85" i="1"/>
  <c r="K131" i="1"/>
  <c r="K181" i="1"/>
  <c r="K48" i="1"/>
  <c r="K45" i="1"/>
  <c r="K136" i="1"/>
  <c r="K122" i="1"/>
  <c r="K152" i="1"/>
  <c r="K26" i="1"/>
  <c r="K93" i="1"/>
  <c r="K184" i="1"/>
  <c r="K185" i="1"/>
  <c r="K186" i="1"/>
  <c r="K68" i="1"/>
  <c r="K40" i="1"/>
  <c r="K157" i="1"/>
  <c r="K187" i="1"/>
  <c r="K149" i="1"/>
  <c r="K120" i="1"/>
  <c r="K95" i="1"/>
  <c r="K79" i="1"/>
  <c r="K38" i="1"/>
  <c r="K77" i="1"/>
  <c r="K91" i="1"/>
  <c r="K9" i="1"/>
  <c r="K97" i="1"/>
  <c r="K50" i="1"/>
  <c r="K42" i="1"/>
  <c r="K67" i="1"/>
  <c r="K145" i="1"/>
  <c r="K147" i="1"/>
  <c r="K43" i="1"/>
  <c r="K126" i="1"/>
  <c r="K35" i="1"/>
  <c r="K34" i="1"/>
  <c r="K188" i="1"/>
  <c r="K113" i="1"/>
  <c r="K7" i="1"/>
  <c r="K74" i="1"/>
  <c r="K65" i="1"/>
  <c r="K123" i="1"/>
  <c r="K14" i="1"/>
  <c r="K170" i="1"/>
  <c r="K139" i="1"/>
  <c r="K156" i="1"/>
  <c r="K27" i="1"/>
  <c r="K104" i="1"/>
  <c r="K178" i="1"/>
  <c r="K121" i="1"/>
  <c r="K61" i="1"/>
  <c r="K98" i="1"/>
  <c r="K109" i="1"/>
  <c r="K167" i="1"/>
  <c r="K116" i="1"/>
  <c r="K173" i="1"/>
  <c r="K176" i="1"/>
  <c r="K179" i="1"/>
  <c r="K125" i="1"/>
  <c r="K89" i="1"/>
  <c r="K18" i="1"/>
  <c r="K132" i="1"/>
  <c r="K134" i="1"/>
  <c r="K56" i="1"/>
  <c r="K117" i="1"/>
  <c r="K32" i="1"/>
  <c r="K87" i="1"/>
  <c r="K119" i="1"/>
  <c r="K17" i="1"/>
  <c r="K92" i="1"/>
  <c r="K57" i="1"/>
  <c r="K141" i="1"/>
  <c r="K162" i="1"/>
  <c r="K168" i="1"/>
  <c r="K105" i="1"/>
  <c r="K55" i="1"/>
  <c r="K148" i="1"/>
  <c r="K183" i="1"/>
  <c r="K66" i="1"/>
  <c r="K114" i="1"/>
  <c r="K96" i="1"/>
  <c r="K142" i="1"/>
  <c r="K20" i="1"/>
  <c r="K177" i="1"/>
  <c r="K30" i="1"/>
  <c r="K182" i="1"/>
  <c r="J41" i="1"/>
  <c r="J190" i="1"/>
  <c r="J189" i="1"/>
  <c r="H60" i="1"/>
  <c r="D67" i="1"/>
  <c r="H157" i="1"/>
  <c r="H152" i="1"/>
  <c r="K63" i="1"/>
  <c r="J155" i="1"/>
  <c r="I90" i="1"/>
  <c r="F111" i="1"/>
  <c r="F101" i="1"/>
  <c r="F133" i="1"/>
  <c r="F41" i="1"/>
  <c r="F106" i="1"/>
  <c r="F19" i="1"/>
  <c r="F81" i="1"/>
  <c r="F190" i="1"/>
  <c r="F58" i="1"/>
  <c r="F11" i="1"/>
  <c r="F80" i="1"/>
  <c r="D189" i="1"/>
  <c r="H46" i="1"/>
  <c r="K64" i="1"/>
  <c r="H7" i="1"/>
  <c r="I34" i="1"/>
  <c r="D126" i="1"/>
  <c r="H145" i="1"/>
  <c r="I50" i="1"/>
  <c r="D9" i="1"/>
  <c r="H38" i="1"/>
  <c r="H149" i="1"/>
  <c r="H68" i="1"/>
  <c r="H93" i="1"/>
  <c r="H136" i="1"/>
  <c r="D92" i="1"/>
  <c r="D61" i="1"/>
  <c r="J180" i="1"/>
  <c r="F131" i="1"/>
  <c r="K83" i="1"/>
  <c r="K174" i="1"/>
  <c r="D143" i="1"/>
  <c r="J24" i="1"/>
  <c r="H128" i="1"/>
  <c r="K82" i="1"/>
  <c r="M10" i="4"/>
  <c r="E36" i="1"/>
  <c r="E17" i="1"/>
  <c r="E48" i="1"/>
  <c r="E71" i="1"/>
  <c r="E6" i="1"/>
  <c r="E136" i="1"/>
  <c r="E122" i="1"/>
  <c r="E152" i="1"/>
  <c r="E26" i="1"/>
  <c r="E93" i="1"/>
  <c r="E184" i="1"/>
  <c r="E185" i="1"/>
  <c r="E186" i="1"/>
  <c r="E68" i="1"/>
  <c r="E40" i="1"/>
  <c r="E157" i="1"/>
  <c r="E187" i="1"/>
  <c r="E149" i="1"/>
  <c r="E120" i="1"/>
  <c r="E95" i="1"/>
  <c r="E79" i="1"/>
  <c r="E38" i="1"/>
  <c r="E77" i="1"/>
  <c r="E91" i="1"/>
  <c r="E9" i="1"/>
  <c r="E97" i="1"/>
  <c r="E50" i="1"/>
  <c r="E42" i="1"/>
  <c r="E67" i="1"/>
  <c r="E145" i="1"/>
  <c r="E147" i="1"/>
  <c r="E43" i="1"/>
  <c r="E126" i="1"/>
  <c r="E35" i="1"/>
  <c r="E34" i="1"/>
  <c r="E188" i="1"/>
  <c r="E113" i="1"/>
  <c r="E7" i="1"/>
  <c r="E60" i="1"/>
  <c r="E33" i="1"/>
  <c r="E64" i="1"/>
  <c r="E99" i="1"/>
  <c r="E46" i="1"/>
  <c r="E100" i="1"/>
  <c r="E189" i="1"/>
  <c r="E45" i="1"/>
  <c r="E172" i="1"/>
  <c r="E98" i="1"/>
  <c r="E173" i="1"/>
  <c r="E66" i="1"/>
  <c r="J101" i="1"/>
  <c r="J106" i="1"/>
  <c r="J58" i="1"/>
  <c r="G100" i="1"/>
  <c r="H35" i="1"/>
  <c r="I77" i="1"/>
  <c r="F98" i="1"/>
  <c r="D178" i="1"/>
  <c r="H172" i="1"/>
  <c r="J159" i="1"/>
  <c r="M2" i="6"/>
  <c r="G110" i="1"/>
  <c r="G18" i="1"/>
  <c r="G12" i="1"/>
  <c r="G153" i="1"/>
  <c r="G23" i="1"/>
  <c r="G65" i="1"/>
  <c r="G10" i="1"/>
  <c r="G57" i="1"/>
  <c r="G154" i="1"/>
  <c r="G114" i="1"/>
  <c r="G108" i="1"/>
  <c r="G141" i="1"/>
  <c r="G158" i="1"/>
  <c r="G13" i="1"/>
  <c r="G123" i="1"/>
  <c r="G137" i="1"/>
  <c r="G159" i="1"/>
  <c r="G150" i="1"/>
  <c r="G84" i="1"/>
  <c r="G132" i="1"/>
  <c r="G21" i="1"/>
  <c r="G160" i="1"/>
  <c r="G138" i="1"/>
  <c r="G47" i="1"/>
  <c r="G140" i="1"/>
  <c r="G82" i="1"/>
  <c r="G25" i="1"/>
  <c r="G109" i="1"/>
  <c r="G94" i="1"/>
  <c r="G112" i="1"/>
  <c r="G96" i="1"/>
  <c r="G39" i="1"/>
  <c r="G161" i="1"/>
  <c r="G162" i="1"/>
  <c r="G146" i="1"/>
  <c r="G14" i="1"/>
  <c r="G59" i="1"/>
  <c r="G163" i="1"/>
  <c r="G115" i="1"/>
  <c r="G52" i="1"/>
  <c r="G44" i="1"/>
  <c r="G134" i="1"/>
  <c r="G128" i="1"/>
  <c r="G164" i="1"/>
  <c r="G165" i="1"/>
  <c r="G166" i="1"/>
  <c r="G69" i="1"/>
  <c r="G86" i="1"/>
  <c r="G3" i="1"/>
  <c r="G167" i="1"/>
  <c r="G51" i="1"/>
  <c r="G142" i="1"/>
  <c r="G28" i="1"/>
  <c r="G37" i="1"/>
  <c r="G168" i="1"/>
  <c r="G169" i="1"/>
  <c r="G78" i="1"/>
  <c r="G170" i="1"/>
  <c r="G88" i="1"/>
  <c r="G24" i="1"/>
  <c r="G70" i="1"/>
  <c r="G130" i="1"/>
  <c r="G56" i="1"/>
  <c r="G151" i="1"/>
  <c r="G53" i="1"/>
  <c r="G107" i="1"/>
  <c r="G22" i="1"/>
  <c r="G155" i="1"/>
  <c r="G31" i="1"/>
  <c r="G8" i="1"/>
  <c r="G62" i="1"/>
  <c r="G20" i="1"/>
  <c r="G129" i="1"/>
  <c r="G105" i="1"/>
  <c r="G143" i="1"/>
  <c r="G116" i="1"/>
  <c r="G171" i="1"/>
  <c r="G127" i="1"/>
  <c r="G139" i="1"/>
  <c r="G117" i="1"/>
  <c r="G172" i="1"/>
  <c r="G173" i="1"/>
  <c r="G15" i="1"/>
  <c r="G74" i="1"/>
  <c r="G6" i="1"/>
  <c r="G156" i="1"/>
  <c r="G174" i="1"/>
  <c r="G27" i="1"/>
  <c r="G5" i="1"/>
  <c r="G104" i="1"/>
  <c r="G175" i="1"/>
  <c r="G32" i="1"/>
  <c r="G85" i="1"/>
  <c r="G83" i="1"/>
  <c r="G176" i="1"/>
  <c r="G177" i="1"/>
  <c r="G55" i="1"/>
  <c r="G178" i="1"/>
  <c r="G135" i="1"/>
  <c r="G87" i="1"/>
  <c r="G131" i="1"/>
  <c r="G118" i="1"/>
  <c r="G179" i="1"/>
  <c r="G30" i="1"/>
  <c r="G148" i="1"/>
  <c r="G121" i="1"/>
  <c r="G180" i="1"/>
  <c r="G119" i="1"/>
  <c r="G181" i="1"/>
  <c r="G63" i="1"/>
  <c r="G125" i="1"/>
  <c r="G182" i="1"/>
  <c r="G183" i="1"/>
  <c r="G61" i="1"/>
  <c r="G36" i="1"/>
  <c r="G17" i="1"/>
  <c r="G48" i="1"/>
  <c r="G71" i="1"/>
  <c r="G66" i="1"/>
  <c r="G92" i="1"/>
  <c r="G89" i="1"/>
  <c r="G98" i="1"/>
  <c r="G45" i="1"/>
  <c r="G136" i="1"/>
  <c r="G122" i="1"/>
  <c r="G152" i="1"/>
  <c r="G26" i="1"/>
  <c r="G93" i="1"/>
  <c r="G184" i="1"/>
  <c r="G185" i="1"/>
  <c r="G186" i="1"/>
  <c r="G68" i="1"/>
  <c r="G40" i="1"/>
  <c r="G157" i="1"/>
  <c r="G187" i="1"/>
  <c r="G149" i="1"/>
  <c r="G120" i="1"/>
  <c r="G95" i="1"/>
  <c r="G79" i="1"/>
  <c r="G38" i="1"/>
  <c r="G77" i="1"/>
  <c r="G91" i="1"/>
  <c r="G9" i="1"/>
  <c r="G97" i="1"/>
  <c r="G50" i="1"/>
  <c r="G42" i="1"/>
  <c r="G67" i="1"/>
  <c r="G145" i="1"/>
  <c r="G147" i="1"/>
  <c r="G43" i="1"/>
  <c r="G126" i="1"/>
  <c r="G35" i="1"/>
  <c r="G34" i="1"/>
  <c r="G188" i="1"/>
  <c r="G113" i="1"/>
  <c r="G7" i="1"/>
  <c r="M4" i="3"/>
  <c r="D15" i="1"/>
  <c r="D74" i="1"/>
  <c r="D110" i="1"/>
  <c r="D158" i="1"/>
  <c r="D21" i="1"/>
  <c r="D94" i="1"/>
  <c r="D59" i="1"/>
  <c r="D165" i="1"/>
  <c r="D28" i="1"/>
  <c r="D70" i="1"/>
  <c r="D31" i="1"/>
  <c r="D171" i="1"/>
  <c r="D6" i="1"/>
  <c r="D150" i="1"/>
  <c r="D82" i="1"/>
  <c r="D162" i="1"/>
  <c r="D134" i="1"/>
  <c r="D167" i="1"/>
  <c r="D170" i="1"/>
  <c r="D107" i="1"/>
  <c r="D105" i="1"/>
  <c r="D18" i="1"/>
  <c r="D153" i="1"/>
  <c r="D65" i="1"/>
  <c r="D57" i="1"/>
  <c r="D114" i="1"/>
  <c r="D123" i="1"/>
  <c r="D138" i="1"/>
  <c r="D96" i="1"/>
  <c r="D115" i="1"/>
  <c r="D69" i="1"/>
  <c r="D168" i="1"/>
  <c r="D56" i="1"/>
  <c r="D62" i="1"/>
  <c r="D139" i="1"/>
  <c r="D173" i="1"/>
  <c r="D141" i="1"/>
  <c r="D132" i="1"/>
  <c r="D109" i="1"/>
  <c r="D14" i="1"/>
  <c r="D164" i="1"/>
  <c r="D142" i="1"/>
  <c r="D24" i="1"/>
  <c r="D159" i="1"/>
  <c r="D140" i="1"/>
  <c r="D161" i="1"/>
  <c r="D44" i="1"/>
  <c r="D3" i="1"/>
  <c r="D78" i="1"/>
  <c r="D53" i="1"/>
  <c r="D129" i="1"/>
  <c r="D172" i="1"/>
  <c r="D108" i="1"/>
  <c r="D39" i="1"/>
  <c r="D37" i="1"/>
  <c r="D8" i="1"/>
  <c r="D55" i="1"/>
  <c r="D148" i="1"/>
  <c r="D183" i="1"/>
  <c r="D47" i="1"/>
  <c r="D166" i="1"/>
  <c r="D22" i="1"/>
  <c r="D83" i="1"/>
  <c r="D118" i="1"/>
  <c r="D63" i="1"/>
  <c r="D71" i="1"/>
  <c r="D136" i="1"/>
  <c r="D122" i="1"/>
  <c r="D152" i="1"/>
  <c r="D26" i="1"/>
  <c r="D93" i="1"/>
  <c r="D184" i="1"/>
  <c r="D185" i="1"/>
  <c r="D186" i="1"/>
  <c r="D68" i="1"/>
  <c r="D40" i="1"/>
  <c r="D157" i="1"/>
  <c r="D187" i="1"/>
  <c r="D149" i="1"/>
  <c r="D120" i="1"/>
  <c r="D95" i="1"/>
  <c r="D79" i="1"/>
  <c r="D38" i="1"/>
  <c r="D10" i="1"/>
  <c r="D137" i="1"/>
  <c r="D163" i="1"/>
  <c r="D88" i="1"/>
  <c r="D117" i="1"/>
  <c r="D174" i="1"/>
  <c r="D5" i="1"/>
  <c r="D175" i="1"/>
  <c r="D135" i="1"/>
  <c r="D180" i="1"/>
  <c r="D36" i="1"/>
  <c r="D45" i="1"/>
  <c r="D112" i="1"/>
  <c r="D51" i="1"/>
  <c r="D155" i="1"/>
  <c r="D177" i="1"/>
  <c r="D30" i="1"/>
  <c r="D182" i="1"/>
  <c r="D98" i="1"/>
  <c r="D12" i="1"/>
  <c r="D160" i="1"/>
  <c r="D128" i="1"/>
  <c r="D151" i="1"/>
  <c r="D127" i="1"/>
  <c r="D85" i="1"/>
  <c r="D131" i="1"/>
  <c r="D181" i="1"/>
  <c r="D48" i="1"/>
  <c r="D89" i="1"/>
  <c r="D23" i="1"/>
  <c r="D84" i="1"/>
  <c r="D52" i="1"/>
  <c r="D130" i="1"/>
  <c r="D116" i="1"/>
  <c r="D32" i="1"/>
  <c r="D87" i="1"/>
  <c r="D119" i="1"/>
  <c r="D17" i="1"/>
  <c r="J90" i="1"/>
  <c r="E111" i="1"/>
  <c r="E101" i="1"/>
  <c r="E133" i="1"/>
  <c r="E41" i="1"/>
  <c r="E106" i="1"/>
  <c r="E19" i="1"/>
  <c r="E81" i="1"/>
  <c r="E190" i="1"/>
  <c r="E58" i="1"/>
  <c r="E11" i="1"/>
  <c r="E80" i="1"/>
  <c r="K100" i="1"/>
  <c r="G46" i="1"/>
  <c r="I64" i="1"/>
  <c r="D33" i="1"/>
  <c r="D7" i="1"/>
  <c r="H34" i="1"/>
  <c r="I43" i="1"/>
  <c r="D145" i="1"/>
  <c r="H50" i="1"/>
  <c r="I91" i="1"/>
  <c r="I79" i="1"/>
  <c r="I187" i="1"/>
  <c r="I186" i="1"/>
  <c r="I26" i="1"/>
  <c r="I45" i="1"/>
  <c r="D66" i="1"/>
  <c r="J182" i="1"/>
  <c r="F121" i="1"/>
  <c r="K135" i="1"/>
  <c r="H85" i="1"/>
  <c r="D156" i="1"/>
  <c r="D20" i="1"/>
  <c r="H78" i="1"/>
  <c r="K115" i="1"/>
  <c r="I160" i="1"/>
  <c r="K153" i="1"/>
  <c r="M4" i="4"/>
  <c r="E15" i="1"/>
  <c r="E74" i="1"/>
  <c r="E18" i="1"/>
  <c r="E12" i="1"/>
  <c r="E153" i="1"/>
  <c r="E23" i="1"/>
  <c r="E65" i="1"/>
  <c r="E10" i="1"/>
  <c r="E57" i="1"/>
  <c r="E154" i="1"/>
  <c r="E114" i="1"/>
  <c r="E108" i="1"/>
  <c r="E141" i="1"/>
  <c r="E158" i="1"/>
  <c r="E13" i="1"/>
  <c r="E123" i="1"/>
  <c r="E137" i="1"/>
  <c r="E159" i="1"/>
  <c r="E150" i="1"/>
  <c r="E84" i="1"/>
  <c r="E132" i="1"/>
  <c r="E21" i="1"/>
  <c r="E160" i="1"/>
  <c r="E138" i="1"/>
  <c r="E47" i="1"/>
  <c r="E140" i="1"/>
  <c r="E82" i="1"/>
  <c r="E25" i="1"/>
  <c r="E109" i="1"/>
  <c r="E94" i="1"/>
  <c r="E112" i="1"/>
  <c r="E96" i="1"/>
  <c r="E39" i="1"/>
  <c r="E161" i="1"/>
  <c r="E162" i="1"/>
  <c r="E146" i="1"/>
  <c r="E14" i="1"/>
  <c r="E59" i="1"/>
  <c r="E163" i="1"/>
  <c r="E115" i="1"/>
  <c r="E52" i="1"/>
  <c r="E44" i="1"/>
  <c r="E134" i="1"/>
  <c r="E128" i="1"/>
  <c r="E164" i="1"/>
  <c r="E165" i="1"/>
  <c r="E166" i="1"/>
  <c r="E69" i="1"/>
  <c r="E86" i="1"/>
  <c r="E3" i="1"/>
  <c r="E167" i="1"/>
  <c r="E51" i="1"/>
  <c r="E142" i="1"/>
  <c r="E28" i="1"/>
  <c r="E37" i="1"/>
  <c r="E168" i="1"/>
  <c r="E169" i="1"/>
  <c r="E78" i="1"/>
  <c r="E170" i="1"/>
  <c r="E88" i="1"/>
  <c r="E24" i="1"/>
  <c r="E70" i="1"/>
  <c r="E130" i="1"/>
  <c r="E56" i="1"/>
  <c r="E151" i="1"/>
  <c r="E53" i="1"/>
  <c r="E107" i="1"/>
  <c r="E22" i="1"/>
  <c r="E155" i="1"/>
  <c r="E31" i="1"/>
  <c r="E8" i="1"/>
  <c r="E62" i="1"/>
  <c r="E20" i="1"/>
  <c r="E129" i="1"/>
  <c r="E105" i="1"/>
  <c r="E143" i="1"/>
  <c r="E116" i="1"/>
  <c r="E171" i="1"/>
  <c r="E127" i="1"/>
  <c r="E139" i="1"/>
  <c r="E117" i="1"/>
  <c r="J105" i="1"/>
  <c r="J107" i="1"/>
  <c r="J170" i="1"/>
  <c r="J167" i="1"/>
  <c r="J134" i="1"/>
  <c r="J162" i="1"/>
  <c r="J82" i="1"/>
  <c r="J150" i="1"/>
  <c r="J114" i="1"/>
  <c r="J57" i="1"/>
  <c r="J65" i="1"/>
  <c r="J153" i="1"/>
  <c r="J18" i="1"/>
  <c r="J70" i="1"/>
  <c r="J28" i="1"/>
  <c r="J165" i="1"/>
  <c r="J59" i="1"/>
  <c r="J94" i="1"/>
  <c r="J21" i="1"/>
  <c r="J158" i="1"/>
  <c r="J117" i="1"/>
  <c r="J20" i="1"/>
  <c r="J151" i="1"/>
  <c r="J169" i="1"/>
  <c r="J86" i="1"/>
  <c r="J52" i="1"/>
  <c r="J39" i="1"/>
  <c r="J47" i="1"/>
  <c r="J137" i="1"/>
  <c r="J143" i="1"/>
  <c r="J22" i="1"/>
  <c r="J88" i="1"/>
  <c r="J51" i="1"/>
  <c r="J128" i="1"/>
  <c r="J146" i="1"/>
  <c r="J25" i="1"/>
  <c r="J84" i="1"/>
  <c r="J108" i="1"/>
  <c r="J15" i="1"/>
  <c r="E61" i="1"/>
  <c r="E183" i="1"/>
  <c r="E182" i="1"/>
  <c r="E125" i="1"/>
  <c r="E63" i="1"/>
  <c r="E181" i="1"/>
  <c r="E119" i="1"/>
  <c r="E180" i="1"/>
  <c r="E121" i="1"/>
  <c r="E148" i="1"/>
  <c r="E30" i="1"/>
  <c r="E179" i="1"/>
  <c r="E118" i="1"/>
  <c r="E131" i="1"/>
  <c r="E87" i="1"/>
  <c r="E135" i="1"/>
  <c r="E178" i="1"/>
  <c r="E55" i="1"/>
  <c r="E177" i="1"/>
  <c r="E176" i="1"/>
  <c r="E83" i="1"/>
  <c r="E85" i="1"/>
  <c r="E32" i="1"/>
  <c r="E175" i="1"/>
  <c r="E104" i="1"/>
  <c r="E5" i="1"/>
  <c r="E27" i="1"/>
  <c r="E174" i="1"/>
  <c r="E156" i="1"/>
  <c r="J172" i="1"/>
  <c r="J127" i="1"/>
  <c r="J8" i="1"/>
  <c r="J130" i="1"/>
  <c r="J37" i="1"/>
  <c r="J166" i="1"/>
  <c r="J163" i="1"/>
  <c r="J112" i="1"/>
  <c r="J160" i="1"/>
  <c r="J13" i="1"/>
  <c r="J154" i="1"/>
  <c r="J10" i="1"/>
  <c r="J23" i="1"/>
  <c r="J12" i="1"/>
  <c r="J110" i="1"/>
  <c r="E110" i="1"/>
  <c r="M2" i="4"/>
  <c r="C112" i="1"/>
  <c r="C81" i="1"/>
  <c r="C50" i="1"/>
  <c r="C26" i="1"/>
  <c r="C30" i="1"/>
  <c r="C8" i="1"/>
  <c r="C163" i="1"/>
  <c r="C84" i="1"/>
  <c r="C190" i="1"/>
  <c r="C97" i="1"/>
  <c r="C89" i="1"/>
  <c r="C55" i="1"/>
  <c r="C56" i="1"/>
  <c r="C96" i="1"/>
  <c r="C46" i="1"/>
  <c r="C9" i="1"/>
  <c r="C92" i="1"/>
  <c r="C177" i="1"/>
  <c r="C130" i="1"/>
  <c r="C15" i="1"/>
  <c r="C10" i="1"/>
  <c r="C123" i="1"/>
  <c r="C47" i="1"/>
  <c r="C39" i="1"/>
  <c r="C52" i="1"/>
  <c r="C86" i="1"/>
  <c r="C169" i="1"/>
  <c r="C151" i="1"/>
  <c r="C20" i="1"/>
  <c r="C117" i="1"/>
  <c r="C104" i="1"/>
  <c r="C178" i="1"/>
  <c r="C121" i="1"/>
  <c r="C61" i="1"/>
  <c r="C98" i="1"/>
  <c r="C185" i="1"/>
  <c r="C95" i="1"/>
  <c r="C42" i="1"/>
  <c r="C188" i="1"/>
  <c r="C100" i="1"/>
  <c r="C106" i="1"/>
  <c r="C74" i="1"/>
  <c r="C57" i="1"/>
  <c r="C137" i="1"/>
  <c r="C140" i="1"/>
  <c r="C161" i="1"/>
  <c r="C44" i="1"/>
  <c r="C3" i="1"/>
  <c r="C78" i="1"/>
  <c r="C53" i="1"/>
  <c r="C129" i="1"/>
  <c r="C172" i="1"/>
  <c r="C175" i="1"/>
  <c r="C135" i="1"/>
  <c r="C180" i="1"/>
  <c r="C36" i="1"/>
  <c r="C45" i="1"/>
  <c r="C186" i="1"/>
  <c r="C79" i="1"/>
  <c r="C67" i="1"/>
  <c r="C113" i="1"/>
  <c r="C189" i="1"/>
  <c r="C41" i="1"/>
  <c r="C110" i="1"/>
  <c r="C154" i="1"/>
  <c r="C159" i="1"/>
  <c r="C82" i="1"/>
  <c r="C162" i="1"/>
  <c r="C134" i="1"/>
  <c r="C167" i="1"/>
  <c r="C170" i="1"/>
  <c r="C107" i="1"/>
  <c r="C105" i="1"/>
  <c r="C173" i="1"/>
  <c r="C32" i="1"/>
  <c r="C87" i="1"/>
  <c r="C119" i="1"/>
  <c r="C17" i="1"/>
  <c r="C136" i="1"/>
  <c r="C68" i="1"/>
  <c r="C38" i="1"/>
  <c r="C145" i="1"/>
  <c r="C7" i="1"/>
  <c r="C80" i="1"/>
  <c r="C133" i="1"/>
  <c r="C18" i="1"/>
  <c r="C114" i="1"/>
  <c r="C150" i="1"/>
  <c r="C25" i="1"/>
  <c r="C146" i="1"/>
  <c r="C128" i="1"/>
  <c r="C51" i="1"/>
  <c r="C88" i="1"/>
  <c r="C22" i="1"/>
  <c r="C143" i="1"/>
  <c r="C6" i="1"/>
  <c r="C85" i="1"/>
  <c r="C131" i="1"/>
  <c r="C181" i="1"/>
  <c r="C48" i="1"/>
  <c r="C122" i="1"/>
  <c r="C40" i="1"/>
  <c r="C77" i="1"/>
  <c r="C147" i="1"/>
  <c r="C60" i="1"/>
  <c r="C11" i="1"/>
  <c r="C101" i="1"/>
  <c r="C12" i="1"/>
  <c r="C108" i="1"/>
  <c r="C132" i="1"/>
  <c r="C109" i="1"/>
  <c r="C14" i="1"/>
  <c r="C164" i="1"/>
  <c r="C142" i="1"/>
  <c r="C24" i="1"/>
  <c r="C155" i="1"/>
  <c r="C116" i="1"/>
  <c r="C156" i="1"/>
  <c r="C83" i="1"/>
  <c r="C118" i="1"/>
  <c r="C63" i="1"/>
  <c r="C71" i="1"/>
  <c r="C152" i="1"/>
  <c r="C157" i="1"/>
  <c r="C91" i="1"/>
  <c r="C43" i="1"/>
  <c r="C33" i="1"/>
  <c r="C58" i="1"/>
  <c r="C111" i="1"/>
  <c r="C153" i="1"/>
  <c r="C141" i="1"/>
  <c r="C21" i="1"/>
  <c r="C94" i="1"/>
  <c r="C59" i="1"/>
  <c r="C165" i="1"/>
  <c r="C28" i="1"/>
  <c r="C70" i="1"/>
  <c r="C31" i="1"/>
  <c r="C171" i="1"/>
  <c r="C174" i="1"/>
  <c r="C176" i="1"/>
  <c r="C179" i="1"/>
  <c r="C23" i="1"/>
  <c r="C99" i="1"/>
  <c r="C120" i="1"/>
  <c r="C66" i="1"/>
  <c r="C5" i="1"/>
  <c r="C168" i="1"/>
  <c r="C138" i="1"/>
  <c r="C64" i="1"/>
  <c r="C149" i="1"/>
  <c r="C183" i="1"/>
  <c r="C27" i="1"/>
  <c r="C37" i="1"/>
  <c r="C160" i="1"/>
  <c r="C34" i="1"/>
  <c r="C187" i="1"/>
  <c r="C182" i="1"/>
  <c r="C139" i="1"/>
  <c r="C69" i="1"/>
  <c r="C13" i="1"/>
  <c r="C90" i="1"/>
  <c r="C35" i="1"/>
  <c r="C184" i="1"/>
  <c r="C125" i="1"/>
  <c r="C127" i="1"/>
  <c r="C166" i="1"/>
  <c r="C158" i="1"/>
  <c r="C19" i="1"/>
  <c r="C126" i="1"/>
  <c r="C93" i="1"/>
  <c r="C148" i="1"/>
  <c r="C62" i="1"/>
  <c r="C115" i="1"/>
  <c r="C65" i="1"/>
  <c r="L200" i="1" l="1"/>
  <c r="L204" i="1"/>
  <c r="L75" i="1"/>
  <c r="L49" i="1"/>
  <c r="L195" i="1"/>
  <c r="L199" i="1"/>
  <c r="L72" i="1"/>
  <c r="L206" i="1"/>
  <c r="L29" i="1"/>
  <c r="L201" i="1"/>
  <c r="L196" i="1"/>
  <c r="L124" i="1"/>
  <c r="L103" i="1"/>
  <c r="L202" i="1"/>
  <c r="L193" i="1"/>
  <c r="L16" i="1"/>
  <c r="L205" i="1"/>
  <c r="L76" i="1"/>
  <c r="L197" i="1"/>
  <c r="L73" i="1"/>
  <c r="L198" i="1"/>
  <c r="L194" i="1"/>
  <c r="L102" i="1"/>
  <c r="L191" i="1"/>
  <c r="L203" i="1"/>
  <c r="L192" i="1"/>
  <c r="L54" i="1"/>
  <c r="L4" i="1"/>
  <c r="L144" i="1"/>
  <c r="L24" i="1"/>
  <c r="L129" i="1"/>
  <c r="L98" i="1"/>
  <c r="L86" i="1"/>
  <c r="L146" i="1"/>
  <c r="L153" i="1"/>
  <c r="L188" i="1"/>
  <c r="L59" i="1"/>
  <c r="L40" i="1"/>
  <c r="L37" i="1"/>
  <c r="L109" i="1"/>
  <c r="L133" i="1"/>
  <c r="L69" i="1"/>
  <c r="L123" i="1"/>
  <c r="L93" i="1"/>
  <c r="L35" i="1"/>
  <c r="L78" i="1"/>
  <c r="L155" i="1"/>
  <c r="L114" i="1"/>
  <c r="L74" i="1"/>
  <c r="L80" i="1"/>
  <c r="L31" i="1"/>
  <c r="L97" i="1"/>
  <c r="L112" i="1"/>
  <c r="L41" i="1"/>
  <c r="L139" i="1"/>
  <c r="L150" i="1"/>
  <c r="L181" i="1"/>
  <c r="L149" i="1"/>
  <c r="L131" i="1"/>
  <c r="L180" i="1"/>
  <c r="L105" i="1"/>
  <c r="L125" i="1"/>
  <c r="L43" i="1"/>
  <c r="L135" i="1"/>
  <c r="L170" i="1"/>
  <c r="L130" i="1"/>
  <c r="L85" i="1"/>
  <c r="L30" i="1"/>
  <c r="L47" i="1"/>
  <c r="L159" i="1"/>
  <c r="L173" i="1"/>
  <c r="L154" i="1"/>
  <c r="L92" i="1"/>
  <c r="L104" i="1"/>
  <c r="L91" i="1"/>
  <c r="L175" i="1"/>
  <c r="L20" i="1"/>
  <c r="L115" i="1"/>
  <c r="L161" i="1"/>
  <c r="L64" i="1"/>
  <c r="L132" i="1"/>
  <c r="L22" i="1"/>
  <c r="L18" i="1"/>
  <c r="L189" i="1"/>
  <c r="L42" i="1"/>
  <c r="L160" i="1"/>
  <c r="L162" i="1"/>
  <c r="L111" i="1"/>
  <c r="L14" i="1"/>
  <c r="L8" i="1"/>
  <c r="L117" i="1"/>
  <c r="L81" i="1"/>
  <c r="L190" i="1"/>
  <c r="L15" i="1"/>
  <c r="L106" i="1"/>
  <c r="L169" i="1"/>
  <c r="L185" i="1"/>
  <c r="L28" i="1"/>
  <c r="L121" i="1"/>
  <c r="L134" i="1"/>
  <c r="L46" i="1"/>
  <c r="L119" i="1"/>
  <c r="L167" i="1"/>
  <c r="L143" i="1"/>
  <c r="L179" i="1"/>
  <c r="L13" i="1"/>
  <c r="L27" i="1"/>
  <c r="L70" i="1"/>
  <c r="L60" i="1"/>
  <c r="L71" i="1"/>
  <c r="L48" i="1"/>
  <c r="L87" i="1"/>
  <c r="L127" i="1"/>
  <c r="L23" i="1"/>
  <c r="L33" i="1"/>
  <c r="L95" i="1"/>
  <c r="L63" i="1"/>
  <c r="L17" i="1"/>
  <c r="L128" i="1"/>
  <c r="L151" i="1"/>
  <c r="L96" i="1"/>
  <c r="L25" i="1"/>
  <c r="L89" i="1"/>
  <c r="L55" i="1"/>
  <c r="L53" i="1"/>
  <c r="L44" i="1"/>
  <c r="L45" i="1"/>
  <c r="L136" i="1"/>
  <c r="L142" i="1"/>
  <c r="L164" i="1"/>
  <c r="L79" i="1"/>
  <c r="L61" i="1"/>
  <c r="L56" i="1"/>
  <c r="L57" i="1"/>
  <c r="L177" i="1"/>
  <c r="L32" i="1"/>
  <c r="L82" i="1"/>
  <c r="L52" i="1"/>
  <c r="L156" i="1"/>
  <c r="L157" i="1"/>
  <c r="L137" i="1"/>
  <c r="L141" i="1"/>
  <c r="L66" i="1"/>
  <c r="L152" i="1"/>
  <c r="L182" i="1"/>
  <c r="L187" i="1"/>
  <c r="L148" i="1"/>
  <c r="L5" i="1"/>
  <c r="L165" i="1"/>
  <c r="L83" i="1"/>
  <c r="L77" i="1"/>
  <c r="L163" i="1"/>
  <c r="L183" i="1"/>
  <c r="L176" i="1"/>
  <c r="L94" i="1"/>
  <c r="L116" i="1"/>
  <c r="L108" i="1"/>
  <c r="L122" i="1"/>
  <c r="L88" i="1"/>
  <c r="L113" i="1"/>
  <c r="L140" i="1"/>
  <c r="L10" i="1"/>
  <c r="L65" i="1"/>
  <c r="L126" i="1"/>
  <c r="L184" i="1"/>
  <c r="L174" i="1"/>
  <c r="L21" i="1"/>
  <c r="L12" i="1"/>
  <c r="L51" i="1"/>
  <c r="L67" i="1"/>
  <c r="L172" i="1"/>
  <c r="L26" i="1"/>
  <c r="L120" i="1"/>
  <c r="L101" i="1"/>
  <c r="L7" i="1"/>
  <c r="L50" i="1"/>
  <c r="L171" i="1"/>
  <c r="L19" i="1"/>
  <c r="L34" i="1"/>
  <c r="L11" i="1"/>
  <c r="L145" i="1"/>
  <c r="L186" i="1"/>
  <c r="L62" i="1"/>
  <c r="L158" i="1"/>
  <c r="L90" i="1"/>
  <c r="L138" i="1"/>
  <c r="L38" i="1"/>
  <c r="L166" i="1"/>
  <c r="L168" i="1"/>
  <c r="L99" i="1"/>
  <c r="L58" i="1"/>
  <c r="L118" i="1"/>
  <c r="L147" i="1"/>
  <c r="L6" i="1"/>
  <c r="L68" i="1"/>
  <c r="L107" i="1"/>
  <c r="L110" i="1"/>
  <c r="L36" i="1"/>
  <c r="L3" i="1"/>
  <c r="L100" i="1"/>
  <c r="L178" i="1"/>
  <c r="L39" i="1"/>
  <c r="L9" i="1"/>
  <c r="L84" i="1"/>
</calcChain>
</file>

<file path=xl/sharedStrings.xml><?xml version="1.0" encoding="utf-8"?>
<sst xmlns="http://schemas.openxmlformats.org/spreadsheetml/2006/main" count="4829" uniqueCount="2093">
  <si>
    <t>Pos</t>
  </si>
  <si>
    <t>No.</t>
  </si>
  <si>
    <t>Name</t>
  </si>
  <si>
    <t>Category</t>
  </si>
  <si>
    <t>Last Tm</t>
  </si>
  <si>
    <t>Laps</t>
  </si>
  <si>
    <t>Total Tm</t>
  </si>
  <si>
    <t>Diff</t>
  </si>
  <si>
    <t>Gap</t>
  </si>
  <si>
    <t>Points</t>
  </si>
  <si>
    <t>Transponder</t>
  </si>
  <si>
    <t>PDCC Member</t>
  </si>
  <si>
    <t>Classification</t>
  </si>
  <si>
    <t>Tyler LINDORFF</t>
  </si>
  <si>
    <t>MA1</t>
  </si>
  <si>
    <t>1h42:40.093</t>
  </si>
  <si>
    <t>Conor LEAHY</t>
  </si>
  <si>
    <t>1h42:40.114</t>
  </si>
  <si>
    <t>Sebastian BARRETT</t>
  </si>
  <si>
    <t>1h42:41.100</t>
  </si>
  <si>
    <t>Aron BARCLAY</t>
  </si>
  <si>
    <t>1h42:41.170</t>
  </si>
  <si>
    <t>James DERRICK</t>
  </si>
  <si>
    <t>1h42:42.144</t>
  </si>
  <si>
    <t>Oliver BLEDDYN</t>
  </si>
  <si>
    <t>1h42:44.443</t>
  </si>
  <si>
    <t>PF-25796</t>
  </si>
  <si>
    <t>Jacob WARMAN</t>
  </si>
  <si>
    <t>1h43:30.277</t>
  </si>
  <si>
    <t>Theo YATES</t>
  </si>
  <si>
    <t>1h43:43.704</t>
  </si>
  <si>
    <t>+1:03.611</t>
  </si>
  <si>
    <t>Wade LONGWORTH</t>
  </si>
  <si>
    <t>1h43:47.637</t>
  </si>
  <si>
    <t>+1:07.544</t>
  </si>
  <si>
    <t>Ryan MILLER</t>
  </si>
  <si>
    <t>1h43:49.904</t>
  </si>
  <si>
    <t>+1:09.811</t>
  </si>
  <si>
    <t>Dave HIND</t>
  </si>
  <si>
    <t>1h43:49.984</t>
  </si>
  <si>
    <t>+1:09.891</t>
  </si>
  <si>
    <t>Bryce LANIGAN</t>
  </si>
  <si>
    <t>1h43:50.174</t>
  </si>
  <si>
    <t>+1:10.081</t>
  </si>
  <si>
    <t>Jordan DAWSON</t>
  </si>
  <si>
    <t>1h43:53.598</t>
  </si>
  <si>
    <t>+1:13.505</t>
  </si>
  <si>
    <t>NX-35899</t>
  </si>
  <si>
    <t>Michael HOSKEN</t>
  </si>
  <si>
    <t>1h44:15.539</t>
  </si>
  <si>
    <t>+1:35.446</t>
  </si>
  <si>
    <t>Thomas PERRY</t>
  </si>
  <si>
    <t>1h44:15.541</t>
  </si>
  <si>
    <t>+1:35.448</t>
  </si>
  <si>
    <t>Alastair REID</t>
  </si>
  <si>
    <t>1h44:58.241</t>
  </si>
  <si>
    <t>+2:18.148</t>
  </si>
  <si>
    <t>Jay LINDORFF</t>
  </si>
  <si>
    <t>1h47:41.773</t>
  </si>
  <si>
    <t>+5:01.680</t>
  </si>
  <si>
    <t>+2:43.532</t>
  </si>
  <si>
    <t>Dominic DA SILVA</t>
  </si>
  <si>
    <t>1h48:42.404</t>
  </si>
  <si>
    <t>+6:02.311</t>
  </si>
  <si>
    <t>+1:00.631</t>
  </si>
  <si>
    <t>SF-94322</t>
  </si>
  <si>
    <t>DNF</t>
  </si>
  <si>
    <t>Bernie SWART</t>
  </si>
  <si>
    <t>RETIRED</t>
  </si>
  <si>
    <t>1h31:02.302</t>
  </si>
  <si>
    <t>+1 Lap</t>
  </si>
  <si>
    <t>LP-14473</t>
  </si>
  <si>
    <t>Ben THORMAN</t>
  </si>
  <si>
    <t>1h31:47.462</t>
  </si>
  <si>
    <t>Patrick SACCANI-WILLIAMS</t>
  </si>
  <si>
    <t>1h21:53.473</t>
  </si>
  <si>
    <t>+2 Laps</t>
  </si>
  <si>
    <t>Matthew PETERSON</t>
  </si>
  <si>
    <t>1h04:01.698</t>
  </si>
  <si>
    <t>+3 Laps</t>
  </si>
  <si>
    <t>KK-97473</t>
  </si>
  <si>
    <t>Myles ALLEN</t>
  </si>
  <si>
    <t>1h04:19.140</t>
  </si>
  <si>
    <t>Liam MAGOWAN</t>
  </si>
  <si>
    <t>+4 Laps</t>
  </si>
  <si>
    <t>CL-71340</t>
  </si>
  <si>
    <t>Luke COLUM</t>
  </si>
  <si>
    <t>+6 Laps</t>
  </si>
  <si>
    <t>Brian SAUNDERS</t>
  </si>
  <si>
    <t>+15:28.092</t>
  </si>
  <si>
    <t>KF-68931</t>
  </si>
  <si>
    <t>Andrew BROWN</t>
  </si>
  <si>
    <t>MB1</t>
  </si>
  <si>
    <t>1h24:28.019</t>
  </si>
  <si>
    <t>SF-89422</t>
  </si>
  <si>
    <t>Saxon ADAMS</t>
  </si>
  <si>
    <t>1h24:28.109</t>
  </si>
  <si>
    <t>Dan FIELDHOUSE</t>
  </si>
  <si>
    <t>1h24:28.938</t>
  </si>
  <si>
    <t>Peter CLARK</t>
  </si>
  <si>
    <t>1h24:29.905</t>
  </si>
  <si>
    <t>Col TIERNEY</t>
  </si>
  <si>
    <t>1h26:50.267</t>
  </si>
  <si>
    <t>+2:22.248</t>
  </si>
  <si>
    <t>+2:20.362</t>
  </si>
  <si>
    <t>Jean FERREIRA</t>
  </si>
  <si>
    <t>1h26:50.828</t>
  </si>
  <si>
    <t>+2:22.809</t>
  </si>
  <si>
    <t>Cade ZULSDORF</t>
  </si>
  <si>
    <t>1h26:51.859</t>
  </si>
  <si>
    <t>+2:23.840</t>
  </si>
  <si>
    <t>Courtland WOOD</t>
  </si>
  <si>
    <t>1h26:52.253</t>
  </si>
  <si>
    <t>+2:24.234</t>
  </si>
  <si>
    <t>Ben WALKERDEN</t>
  </si>
  <si>
    <t>1h29:08.613</t>
  </si>
  <si>
    <t>+4:40.594</t>
  </si>
  <si>
    <t>+2:16.360</t>
  </si>
  <si>
    <t>Scott TAYLOR</t>
  </si>
  <si>
    <t>1h29:41.165</t>
  </si>
  <si>
    <t>+5:13.146</t>
  </si>
  <si>
    <t>Adrian WOOD</t>
  </si>
  <si>
    <t>1h29:45.278</t>
  </si>
  <si>
    <t>+5:17.259</t>
  </si>
  <si>
    <t>David CASHMAN</t>
  </si>
  <si>
    <t>1h30:27.409</t>
  </si>
  <si>
    <t>+5:59.390</t>
  </si>
  <si>
    <t>GK-23032</t>
  </si>
  <si>
    <t>Nigel STELLA</t>
  </si>
  <si>
    <t>1h30:47.265</t>
  </si>
  <si>
    <t>+6:19.246</t>
  </si>
  <si>
    <t>Owen HENDERSON</t>
  </si>
  <si>
    <t>1h30:47.874</t>
  </si>
  <si>
    <t>+6:19.855</t>
  </si>
  <si>
    <t>Andrew CALTABIANO</t>
  </si>
  <si>
    <t>1h30:49.626</t>
  </si>
  <si>
    <t>+6:21.607</t>
  </si>
  <si>
    <t>Craig JAMES</t>
  </si>
  <si>
    <t>1h07:01.579</t>
  </si>
  <si>
    <t>SR-48847</t>
  </si>
  <si>
    <t>Greg MCMANUS</t>
  </si>
  <si>
    <t>James MARTIN</t>
  </si>
  <si>
    <t>1h06:23.822</t>
  </si>
  <si>
    <t>Lachlan CONNAN</t>
  </si>
  <si>
    <t>1h06:28.429</t>
  </si>
  <si>
    <t>HZ-34665</t>
  </si>
  <si>
    <t>Matthew CONNAN</t>
  </si>
  <si>
    <t>1h06:28.594</t>
  </si>
  <si>
    <t>TZ-40607</t>
  </si>
  <si>
    <t>John DUNCAN</t>
  </si>
  <si>
    <t>1h06:28.772</t>
  </si>
  <si>
    <t>CL-71151</t>
  </si>
  <si>
    <t>Andrew MATTHEWS</t>
  </si>
  <si>
    <t>1h06:29.940</t>
  </si>
  <si>
    <t>John BOUWKNEGT</t>
  </si>
  <si>
    <t>1h06:30.307</t>
  </si>
  <si>
    <t>PZ-74475</t>
  </si>
  <si>
    <t>Shannon SIME</t>
  </si>
  <si>
    <t>1h06:30.590</t>
  </si>
  <si>
    <t>Kelana SALEH</t>
  </si>
  <si>
    <t>1h06:30.942</t>
  </si>
  <si>
    <t>RP-92979</t>
  </si>
  <si>
    <t>Natalie BRITZ</t>
  </si>
  <si>
    <t>1h06:31.034</t>
  </si>
  <si>
    <t>TF-68869</t>
  </si>
  <si>
    <t>Jason HAPETEA</t>
  </si>
  <si>
    <t>1h06:42.264</t>
  </si>
  <si>
    <t>NC-26239</t>
  </si>
  <si>
    <t>Luke SKEHAN</t>
  </si>
  <si>
    <t>1h09:58.539</t>
  </si>
  <si>
    <t>Adam JONES</t>
  </si>
  <si>
    <t>Calum MILNE</t>
  </si>
  <si>
    <t>MC1</t>
  </si>
  <si>
    <t>1h25:55.310</t>
  </si>
  <si>
    <t>RC-42915</t>
  </si>
  <si>
    <t>Michael WHITE</t>
  </si>
  <si>
    <t>1h25:55.315</t>
  </si>
  <si>
    <t>Mark DUCHESNE</t>
  </si>
  <si>
    <t>1h25:56.283</t>
  </si>
  <si>
    <t>Dharlia HAINES</t>
  </si>
  <si>
    <t>1h25:56.446</t>
  </si>
  <si>
    <t>Zoe CLAYTON</t>
  </si>
  <si>
    <t>1h25:56.566</t>
  </si>
  <si>
    <t>CW-42370</t>
  </si>
  <si>
    <t>Michael BAKER</t>
  </si>
  <si>
    <t>1h25:56.693</t>
  </si>
  <si>
    <t>PT-98478</t>
  </si>
  <si>
    <t>Jason BARNES</t>
  </si>
  <si>
    <t>1h25:56.770</t>
  </si>
  <si>
    <t>David KENNEDY</t>
  </si>
  <si>
    <t>1h25:57.788</t>
  </si>
  <si>
    <t>Noah LEVERTON</t>
  </si>
  <si>
    <t>1h25:58.275</t>
  </si>
  <si>
    <t>Cooper BATES</t>
  </si>
  <si>
    <t>1h25:59.035</t>
  </si>
  <si>
    <t>Timothy BOARDMAN</t>
  </si>
  <si>
    <t>1h26:02.999</t>
  </si>
  <si>
    <t>Colin DAY</t>
  </si>
  <si>
    <t>1h26:08.420</t>
  </si>
  <si>
    <t>Mitchell SPENCER</t>
  </si>
  <si>
    <t>1h26:10.336</t>
  </si>
  <si>
    <t>Bruce BARRINGTON</t>
  </si>
  <si>
    <t>1h26:13.923</t>
  </si>
  <si>
    <t>CL-71988</t>
  </si>
  <si>
    <t>Mark ANTONIADES</t>
  </si>
  <si>
    <t>1h26:14.354</t>
  </si>
  <si>
    <t>Blake HITCHCOCK</t>
  </si>
  <si>
    <t>1h26:24.892</t>
  </si>
  <si>
    <t>Shane CLARKE</t>
  </si>
  <si>
    <t>1h26:42.185</t>
  </si>
  <si>
    <t>Ashton SIME</t>
  </si>
  <si>
    <t>1h26:42.356</t>
  </si>
  <si>
    <t>Hayden THORPE</t>
  </si>
  <si>
    <t>1h27:23.380</t>
  </si>
  <si>
    <t>+1:28.070</t>
  </si>
  <si>
    <t>Jonathan KING</t>
  </si>
  <si>
    <t>1h27:23.850</t>
  </si>
  <si>
    <t>+1:28.540</t>
  </si>
  <si>
    <t>Cory GAIDZIONIS</t>
  </si>
  <si>
    <t>1h36:53.847</t>
  </si>
  <si>
    <t>+10:58.537</t>
  </si>
  <si>
    <t>+9:29.997</t>
  </si>
  <si>
    <t>Ric SVANBERG</t>
  </si>
  <si>
    <t>Nick COWIE</t>
  </si>
  <si>
    <t>+5 Laps</t>
  </si>
  <si>
    <t>HK-68712</t>
  </si>
  <si>
    <t>Dave BAKER</t>
  </si>
  <si>
    <t>1h11:12.184</t>
  </si>
  <si>
    <t>FZ-36367</t>
  </si>
  <si>
    <t>Kurt HARMER</t>
  </si>
  <si>
    <t>1h11:38.814</t>
  </si>
  <si>
    <t>mark WILLIAMSON</t>
  </si>
  <si>
    <t>HN-14585</t>
  </si>
  <si>
    <t>Albert ULLBRICHT</t>
  </si>
  <si>
    <t>Roger DE PONTES</t>
  </si>
  <si>
    <t>MD1</t>
  </si>
  <si>
    <t>1h21:56.338</t>
  </si>
  <si>
    <t>Peter BARCLAY</t>
  </si>
  <si>
    <t>1h21:58.168</t>
  </si>
  <si>
    <t>Paul TAYLOR</t>
  </si>
  <si>
    <t>1h22:03.218</t>
  </si>
  <si>
    <t>Clint HORT</t>
  </si>
  <si>
    <t>1h22:09.428</t>
  </si>
  <si>
    <t>KR-29369</t>
  </si>
  <si>
    <t>Tony DA SILVA</t>
  </si>
  <si>
    <t>1h25:47.352</t>
  </si>
  <si>
    <t>+3:51.014</t>
  </si>
  <si>
    <t>+3:37.924</t>
  </si>
  <si>
    <t>Andrew LINDSAY</t>
  </si>
  <si>
    <t>1h33:04.931</t>
  </si>
  <si>
    <t>+11:08.593</t>
  </si>
  <si>
    <t>+7:17.579</t>
  </si>
  <si>
    <t>Adelia NEETHLING</t>
  </si>
  <si>
    <t>W A/B</t>
  </si>
  <si>
    <t>1h01:06.857</t>
  </si>
  <si>
    <t>Jasmyn QUICK</t>
  </si>
  <si>
    <t>W C/D</t>
  </si>
  <si>
    <t>1h07:27.428</t>
  </si>
  <si>
    <t>Lauren BACKSHALL</t>
  </si>
  <si>
    <t>1h07:36.019</t>
  </si>
  <si>
    <t>Heather CONNAN</t>
  </si>
  <si>
    <t>1h07:36.025</t>
  </si>
  <si>
    <t>RL-76069</t>
  </si>
  <si>
    <t>Nikke SIME</t>
  </si>
  <si>
    <t>1h08:09.593</t>
  </si>
  <si>
    <t>Michelle BAKER</t>
  </si>
  <si>
    <t>1h08:09.610</t>
  </si>
  <si>
    <t>PV-33630</t>
  </si>
  <si>
    <t>Zara WILLIAMSON</t>
  </si>
  <si>
    <t>John BYWATER</t>
  </si>
  <si>
    <t>ME1</t>
  </si>
  <si>
    <t>1h25:34.856</t>
  </si>
  <si>
    <t>Mick BACKSHALL</t>
  </si>
  <si>
    <t>1h25:35.107</t>
  </si>
  <si>
    <t>Leah CLARK</t>
  </si>
  <si>
    <t>1h07:03.019</t>
  </si>
  <si>
    <t>Shannon Arnott</t>
  </si>
  <si>
    <t>Jason Bailey</t>
  </si>
  <si>
    <t>Dave Baker</t>
  </si>
  <si>
    <t>Michael Baker</t>
  </si>
  <si>
    <t>Michelle Baker</t>
  </si>
  <si>
    <t>Vanessa Baker</t>
  </si>
  <si>
    <t>Steve Ball</t>
  </si>
  <si>
    <t>Jason Barnes</t>
  </si>
  <si>
    <t>Bruce Barrington</t>
  </si>
  <si>
    <t>Richard Barville</t>
  </si>
  <si>
    <t>Nathan Beeck</t>
  </si>
  <si>
    <t>Aaron Bilbow</t>
  </si>
  <si>
    <t>Julian Bleddyn</t>
  </si>
  <si>
    <t>Oliver Bleddyn</t>
  </si>
  <si>
    <t>Timothy Boardman</t>
  </si>
  <si>
    <t>Sam Bolton</t>
  </si>
  <si>
    <t>Jo Boulton</t>
  </si>
  <si>
    <t>John Bouwknegt</t>
  </si>
  <si>
    <t>Andrew Brown</t>
  </si>
  <si>
    <t>John Buonvecchi</t>
  </si>
  <si>
    <t>Patrick Burnside</t>
  </si>
  <si>
    <t>John Bywater</t>
  </si>
  <si>
    <t>Andrew Caltabiano</t>
  </si>
  <si>
    <t>David Cashman</t>
  </si>
  <si>
    <t>Christopher Chambers</t>
  </si>
  <si>
    <t>Peter Clark</t>
  </si>
  <si>
    <t>Caroline Clark</t>
  </si>
  <si>
    <t>Leah Clark</t>
  </si>
  <si>
    <t>Ron Collings</t>
  </si>
  <si>
    <t>Luke Colum</t>
  </si>
  <si>
    <t>Heather Connan</t>
  </si>
  <si>
    <t>Lachlan Connan</t>
  </si>
  <si>
    <t>Matthew Connan</t>
  </si>
  <si>
    <t>Nicholas Connan</t>
  </si>
  <si>
    <t>Lawrence Considine</t>
  </si>
  <si>
    <t>Michelle Cornejo</t>
  </si>
  <si>
    <t>Joanne Cowburn</t>
  </si>
  <si>
    <t>Nick Cowie</t>
  </si>
  <si>
    <t>Dominic Da Silva</t>
  </si>
  <si>
    <t>Tony Da Silva</t>
  </si>
  <si>
    <t>Rob Davis</t>
  </si>
  <si>
    <t>Douglas  Dawson</t>
  </si>
  <si>
    <t>Jordan Dawson</t>
  </si>
  <si>
    <t>Peter Dawson</t>
  </si>
  <si>
    <t>Colin Day</t>
  </si>
  <si>
    <t>Roger De Pontes</t>
  </si>
  <si>
    <t>Phillip Deisel</t>
  </si>
  <si>
    <t>Matthew Demmer</t>
  </si>
  <si>
    <t>Steve Dodd</t>
  </si>
  <si>
    <t>Martin Dolinschek</t>
  </si>
  <si>
    <t>John Duncan</t>
  </si>
  <si>
    <t>Phillip Edwards</t>
  </si>
  <si>
    <t>Toni Feaver</t>
  </si>
  <si>
    <t>Stanley Fennell</t>
  </si>
  <si>
    <t>Cory Gaidzionis</t>
  </si>
  <si>
    <t>Chris Gaskell</t>
  </si>
  <si>
    <t>Justin Ghosh</t>
  </si>
  <si>
    <t>Jason Giles</t>
  </si>
  <si>
    <t>Kassandra Glorie</t>
  </si>
  <si>
    <t>Mark Glorie</t>
  </si>
  <si>
    <t>Travis Goad</t>
  </si>
  <si>
    <t>Baden Gray</t>
  </si>
  <si>
    <t>Chase Haines</t>
  </si>
  <si>
    <t>Dharlia Haines</t>
  </si>
  <si>
    <t>Fraser Hanlan</t>
  </si>
  <si>
    <t>Jason Hapeta</t>
  </si>
  <si>
    <t>Darryl Harris</t>
  </si>
  <si>
    <t>Paul Hearne</t>
  </si>
  <si>
    <t>Owen Henderson</t>
  </si>
  <si>
    <t>David Hind</t>
  </si>
  <si>
    <t>Holly Hitchcock</t>
  </si>
  <si>
    <t>Laura Hodges</t>
  </si>
  <si>
    <t>Clint Hort</t>
  </si>
  <si>
    <t>Michael Hosken</t>
  </si>
  <si>
    <t>Callum Hunter</t>
  </si>
  <si>
    <t>David Jolly</t>
  </si>
  <si>
    <t>Adam Jones</t>
  </si>
  <si>
    <t>Chaice Kelly-Wilson</t>
  </si>
  <si>
    <t>Daniel Kempson</t>
  </si>
  <si>
    <t>David Kennedy</t>
  </si>
  <si>
    <t>Jonathan King</t>
  </si>
  <si>
    <t>Mark Kingston</t>
  </si>
  <si>
    <t>Darren Kinsella</t>
  </si>
  <si>
    <t>Mary Kitchen</t>
  </si>
  <si>
    <t>Steven Knight</t>
  </si>
  <si>
    <t>Luba Kovalenko</t>
  </si>
  <si>
    <t>Zak Krikup</t>
  </si>
  <si>
    <t>Gillian La Thangue</t>
  </si>
  <si>
    <t>Malcolm La Thangue</t>
  </si>
  <si>
    <t>Conor Leahy</t>
  </si>
  <si>
    <t>Stephen Leahy</t>
  </si>
  <si>
    <t>Jay Lindorff</t>
  </si>
  <si>
    <t>Tyler Lindorff</t>
  </si>
  <si>
    <t>Andrew Lindsay</t>
  </si>
  <si>
    <t>Dylan Loader</t>
  </si>
  <si>
    <t>Mitch Loly</t>
  </si>
  <si>
    <t>Wade Longworth</t>
  </si>
  <si>
    <t>Lorraine MacLennan</t>
  </si>
  <si>
    <t>Liam Magowan</t>
  </si>
  <si>
    <t>Andrew Matthews</t>
  </si>
  <si>
    <t>Ron McArthur</t>
  </si>
  <si>
    <t>Lennon McLintock</t>
  </si>
  <si>
    <t>Greg McManus</t>
  </si>
  <si>
    <t>Ben McRobb</t>
  </si>
  <si>
    <t>Justin Mianich</t>
  </si>
  <si>
    <t>Clive Mills</t>
  </si>
  <si>
    <t>Peter Mills</t>
  </si>
  <si>
    <t>Alastair Milne</t>
  </si>
  <si>
    <t>Calum Milne</t>
  </si>
  <si>
    <t>Eilidh Milne</t>
  </si>
  <si>
    <t>Jordan Minchin</t>
  </si>
  <si>
    <t>Shannon Miraglia</t>
  </si>
  <si>
    <t>John Mogg</t>
  </si>
  <si>
    <t>Michael Moohan</t>
  </si>
  <si>
    <t>Jamie Muir</t>
  </si>
  <si>
    <t>Nicola Nizzi</t>
  </si>
  <si>
    <t>Benjamin O'Connor</t>
  </si>
  <si>
    <t>Jaime Ortega</t>
  </si>
  <si>
    <t>Guy Pertwee</t>
  </si>
  <si>
    <t>Natasha Pertwee</t>
  </si>
  <si>
    <t>Richard Pertwee</t>
  </si>
  <si>
    <t>Matthew Peterson</t>
  </si>
  <si>
    <t>Luke Pledger</t>
  </si>
  <si>
    <t>Ken Portman</t>
  </si>
  <si>
    <t>Tom Power</t>
  </si>
  <si>
    <t>Paul Prottey</t>
  </si>
  <si>
    <t>Kelly Quartermaine</t>
  </si>
  <si>
    <t>Richard Quinlan</t>
  </si>
  <si>
    <t>Paul Reed</t>
  </si>
  <si>
    <t>Alastair Reid</t>
  </si>
  <si>
    <t>Steven Riley</t>
  </si>
  <si>
    <t>Breanne Rogers</t>
  </si>
  <si>
    <t>Colin Rose</t>
  </si>
  <si>
    <t>Kelana Saleh</t>
  </si>
  <si>
    <t>Brett Scgnitzerling</t>
  </si>
  <si>
    <t>Ashton Sime</t>
  </si>
  <si>
    <t>Dakota Sime</t>
  </si>
  <si>
    <t>Nikke Sime</t>
  </si>
  <si>
    <t>Shannon Sime</t>
  </si>
  <si>
    <t>Andrew Simpson</t>
  </si>
  <si>
    <t>Lionel Soh</t>
  </si>
  <si>
    <t>Nigel Stella</t>
  </si>
  <si>
    <t>John Stevens</t>
  </si>
  <si>
    <t>Zoe Stolton</t>
  </si>
  <si>
    <t>Simon Stolton</t>
  </si>
  <si>
    <t>Bernie Swart</t>
  </si>
  <si>
    <t>Nathaniel Tan</t>
  </si>
  <si>
    <t>Paul Taylor</t>
  </si>
  <si>
    <t>Scott Taylor</t>
  </si>
  <si>
    <t>Hayden Thorpe</t>
  </si>
  <si>
    <t>Kyle Tomson</t>
  </si>
  <si>
    <t>Albert Ullbricht</t>
  </si>
  <si>
    <t>Tony Van Merwyk</t>
  </si>
  <si>
    <t>Kenneth Veivers</t>
  </si>
  <si>
    <t>Gervase Vlahov</t>
  </si>
  <si>
    <t>Michael Vreeken</t>
  </si>
  <si>
    <t>Abigail Vreeken</t>
  </si>
  <si>
    <t>Nicholas Ward</t>
  </si>
  <si>
    <t>Steve Ward</t>
  </si>
  <si>
    <t>John Wheelhouse</t>
  </si>
  <si>
    <t>Dylan White</t>
  </si>
  <si>
    <t>Michael White</t>
  </si>
  <si>
    <t>Karl Wilson</t>
  </si>
  <si>
    <t>Adam Wise</t>
  </si>
  <si>
    <t>Frank Wittwer</t>
  </si>
  <si>
    <t>Edward Wojcik</t>
  </si>
  <si>
    <t xml:space="preserve">Max Wood </t>
  </si>
  <si>
    <t>Roger Woolley</t>
  </si>
  <si>
    <t>Theo Yates</t>
  </si>
  <si>
    <t>Xiao-Peng Zheng</t>
  </si>
  <si>
    <t>Cade Zulsdorf</t>
  </si>
  <si>
    <t>Race #1</t>
  </si>
  <si>
    <t>Race #2</t>
  </si>
  <si>
    <t>Race #3</t>
  </si>
  <si>
    <t>Race #4</t>
  </si>
  <si>
    <t>Race #5</t>
  </si>
  <si>
    <t>Race #6</t>
  </si>
  <si>
    <t>Race #7</t>
  </si>
  <si>
    <t>Race #8</t>
  </si>
  <si>
    <t>Race #9</t>
  </si>
  <si>
    <t>Total Points</t>
  </si>
  <si>
    <t>Grade</t>
  </si>
  <si>
    <t>Member</t>
  </si>
  <si>
    <t>PDCC Road Rider of the year - 2018</t>
  </si>
  <si>
    <t>Distances</t>
  </si>
  <si>
    <t>Course</t>
  </si>
  <si>
    <t>Klm's</t>
  </si>
  <si>
    <t>Serpentine</t>
  </si>
  <si>
    <t>A</t>
  </si>
  <si>
    <t>B</t>
  </si>
  <si>
    <t>C</t>
  </si>
  <si>
    <t>D</t>
  </si>
  <si>
    <t>E</t>
  </si>
  <si>
    <t>JnRs</t>
  </si>
  <si>
    <t>Dog Hill</t>
  </si>
  <si>
    <t>Casuarina</t>
  </si>
  <si>
    <t>Award Points</t>
  </si>
  <si>
    <t>No of Riders</t>
  </si>
  <si>
    <t>8+</t>
  </si>
  <si>
    <t>Place</t>
  </si>
  <si>
    <t>1st</t>
  </si>
  <si>
    <t>2nd</t>
  </si>
  <si>
    <t>3rd</t>
  </si>
  <si>
    <t>4th</t>
  </si>
  <si>
    <t>5th</t>
  </si>
  <si>
    <t>6th</t>
  </si>
  <si>
    <t>7th</t>
  </si>
  <si>
    <t>8th +</t>
  </si>
  <si>
    <t>PDCC MEMBER LIST 12-5-18</t>
  </si>
  <si>
    <t>Surname</t>
  </si>
  <si>
    <t>Forename</t>
  </si>
  <si>
    <t>Grouping</t>
  </si>
  <si>
    <t>Gender</t>
  </si>
  <si>
    <t>Licence Reference</t>
  </si>
  <si>
    <t>CA Licence Number2</t>
  </si>
  <si>
    <t>Arnott</t>
  </si>
  <si>
    <t>Shannon</t>
  </si>
  <si>
    <t>Racing</t>
  </si>
  <si>
    <t>F</t>
  </si>
  <si>
    <t>Club</t>
  </si>
  <si>
    <t>Bailey</t>
  </si>
  <si>
    <t>Jason</t>
  </si>
  <si>
    <t>M</t>
  </si>
  <si>
    <t>CA on-Line</t>
  </si>
  <si>
    <t>Race - Masters - Regional</t>
  </si>
  <si>
    <t>Baker</t>
  </si>
  <si>
    <t>Dave</t>
  </si>
  <si>
    <t>Michael</t>
  </si>
  <si>
    <t>Jnr Racing</t>
  </si>
  <si>
    <t>Race - Junior (U15/U17/U19)</t>
  </si>
  <si>
    <t>Michelle</t>
  </si>
  <si>
    <t>Vanessa</t>
  </si>
  <si>
    <t>Race - Kids (U9/U11/U13)</t>
  </si>
  <si>
    <t>Ball</t>
  </si>
  <si>
    <t>Steve</t>
  </si>
  <si>
    <t>Barnes</t>
  </si>
  <si>
    <t>Barrington</t>
  </si>
  <si>
    <t>Bruce</t>
  </si>
  <si>
    <t>Race - Masters U65</t>
  </si>
  <si>
    <t>Barville</t>
  </si>
  <si>
    <t>Richard</t>
  </si>
  <si>
    <t>Race - Masters 65+ / Para-Cycling</t>
  </si>
  <si>
    <t>Beeck</t>
  </si>
  <si>
    <t>Nathan</t>
  </si>
  <si>
    <t>Bilbow</t>
  </si>
  <si>
    <t>Aaron</t>
  </si>
  <si>
    <t>Bleddyn</t>
  </si>
  <si>
    <t>Julian</t>
  </si>
  <si>
    <t>Oliver</t>
  </si>
  <si>
    <t>Boardman</t>
  </si>
  <si>
    <t>Timothy</t>
  </si>
  <si>
    <t>Bolton</t>
  </si>
  <si>
    <t>Sam</t>
  </si>
  <si>
    <t>Boulton</t>
  </si>
  <si>
    <t>Jo</t>
  </si>
  <si>
    <t>Bouwknegt</t>
  </si>
  <si>
    <t>John</t>
  </si>
  <si>
    <t>Brown</t>
  </si>
  <si>
    <t>Andrew</t>
  </si>
  <si>
    <t>Buonvecchi</t>
  </si>
  <si>
    <t>Burnside</t>
  </si>
  <si>
    <t>Patrick</t>
  </si>
  <si>
    <t>Bywater</t>
  </si>
  <si>
    <t>Caltabiano</t>
  </si>
  <si>
    <t>Cashman</t>
  </si>
  <si>
    <t>David</t>
  </si>
  <si>
    <t>Chambers</t>
  </si>
  <si>
    <t>Christopher</t>
  </si>
  <si>
    <t>Ride</t>
  </si>
  <si>
    <t>Ride - Adult (19-64)</t>
  </si>
  <si>
    <t>Clark</t>
  </si>
  <si>
    <t>Peter</t>
  </si>
  <si>
    <t>3 Day Mship</t>
  </si>
  <si>
    <t>Caroline</t>
  </si>
  <si>
    <t>Leah</t>
  </si>
  <si>
    <t>Collings</t>
  </si>
  <si>
    <t>Ron</t>
  </si>
  <si>
    <t>Life Member</t>
  </si>
  <si>
    <t>Platinum</t>
  </si>
  <si>
    <t>Colum</t>
  </si>
  <si>
    <t>Luke</t>
  </si>
  <si>
    <t>Race - Elite and U23 - Regional</t>
  </si>
  <si>
    <t>Connan</t>
  </si>
  <si>
    <t>Heather</t>
  </si>
  <si>
    <t>Lachlan</t>
  </si>
  <si>
    <t>Matthew</t>
  </si>
  <si>
    <t>Nicholas</t>
  </si>
  <si>
    <t>Considine</t>
  </si>
  <si>
    <t>Lawrence</t>
  </si>
  <si>
    <t>Race - Elite and U23</t>
  </si>
  <si>
    <t>Cornejo</t>
  </si>
  <si>
    <t>Cowburn</t>
  </si>
  <si>
    <t>Joanne</t>
  </si>
  <si>
    <t>Cowie</t>
  </si>
  <si>
    <t>Nick</t>
  </si>
  <si>
    <t>Da Silva</t>
  </si>
  <si>
    <t>Dominic</t>
  </si>
  <si>
    <t>Tony</t>
  </si>
  <si>
    <t>Davis</t>
  </si>
  <si>
    <t>Rob</t>
  </si>
  <si>
    <t>Ride - Senior (65+)</t>
  </si>
  <si>
    <t>Dawson</t>
  </si>
  <si>
    <t>(blank)</t>
  </si>
  <si>
    <t>Jordan</t>
  </si>
  <si>
    <t>Official</t>
  </si>
  <si>
    <t>Non Riding Member</t>
  </si>
  <si>
    <t>Day</t>
  </si>
  <si>
    <t>Colin</t>
  </si>
  <si>
    <t>De Pontes</t>
  </si>
  <si>
    <t>Roger</t>
  </si>
  <si>
    <t>Deisel</t>
  </si>
  <si>
    <t>Phillip</t>
  </si>
  <si>
    <t>Demmer</t>
  </si>
  <si>
    <t>Dodd</t>
  </si>
  <si>
    <t>Dolinschek</t>
  </si>
  <si>
    <t>Martin</t>
  </si>
  <si>
    <t>Duncan</t>
  </si>
  <si>
    <t>Edwards</t>
  </si>
  <si>
    <t>Feaver</t>
  </si>
  <si>
    <t>Toni</t>
  </si>
  <si>
    <t>Fennell</t>
  </si>
  <si>
    <t>Stanley</t>
  </si>
  <si>
    <t>Gaidzionis</t>
  </si>
  <si>
    <t>Cory</t>
  </si>
  <si>
    <t>Gaskell</t>
  </si>
  <si>
    <t>Chris</t>
  </si>
  <si>
    <t>Ghosh</t>
  </si>
  <si>
    <t>Justin</t>
  </si>
  <si>
    <t>Giles</t>
  </si>
  <si>
    <t>Glorie</t>
  </si>
  <si>
    <t>Kassandra</t>
  </si>
  <si>
    <t>Mark</t>
  </si>
  <si>
    <t>Goad</t>
  </si>
  <si>
    <t>Travis</t>
  </si>
  <si>
    <t>Gray</t>
  </si>
  <si>
    <t>Baden</t>
  </si>
  <si>
    <t>Race - Junior (U15/U17/U19) - Regional</t>
  </si>
  <si>
    <t>Haines</t>
  </si>
  <si>
    <t>Chase</t>
  </si>
  <si>
    <t>Jnr Ride</t>
  </si>
  <si>
    <t>Ride - Kids (12 and Under)</t>
  </si>
  <si>
    <t>Ride Kids</t>
  </si>
  <si>
    <t>Dharlia</t>
  </si>
  <si>
    <t>Hanlan</t>
  </si>
  <si>
    <t>Fraser</t>
  </si>
  <si>
    <t>Hapeta</t>
  </si>
  <si>
    <t>Harris</t>
  </si>
  <si>
    <t>Darryl</t>
  </si>
  <si>
    <t>Hearne</t>
  </si>
  <si>
    <t>Paul</t>
  </si>
  <si>
    <t>Henderson</t>
  </si>
  <si>
    <t>Owen</t>
  </si>
  <si>
    <t>Hind</t>
  </si>
  <si>
    <t>Hitchcock</t>
  </si>
  <si>
    <t>Holly</t>
  </si>
  <si>
    <t>Hodges</t>
  </si>
  <si>
    <t>Laura</t>
  </si>
  <si>
    <t>Hort</t>
  </si>
  <si>
    <t>Clint</t>
  </si>
  <si>
    <t>Hosken</t>
  </si>
  <si>
    <t>Hunter</t>
  </si>
  <si>
    <t>Callum</t>
  </si>
  <si>
    <t>Jolly</t>
  </si>
  <si>
    <t xml:space="preserve">Ride Senior - (+65) </t>
  </si>
  <si>
    <t>Jones</t>
  </si>
  <si>
    <t>Adam</t>
  </si>
  <si>
    <t>Kelly-Wilson</t>
  </si>
  <si>
    <t>Chaice</t>
  </si>
  <si>
    <t>Kempson</t>
  </si>
  <si>
    <t>Daniel</t>
  </si>
  <si>
    <t>Kennedy</t>
  </si>
  <si>
    <t>King</t>
  </si>
  <si>
    <t>Jonathan</t>
  </si>
  <si>
    <t>Kingston</t>
  </si>
  <si>
    <t>Social</t>
  </si>
  <si>
    <t>Kinsella</t>
  </si>
  <si>
    <t>Darren</t>
  </si>
  <si>
    <t>Kitchen</t>
  </si>
  <si>
    <t>Mary</t>
  </si>
  <si>
    <t>Knight</t>
  </si>
  <si>
    <t>Steven</t>
  </si>
  <si>
    <t>Kovalenko</t>
  </si>
  <si>
    <t>Luba</t>
  </si>
  <si>
    <t>Krikup</t>
  </si>
  <si>
    <t>Zak</t>
  </si>
  <si>
    <t>La Thangue</t>
  </si>
  <si>
    <t>Gillian</t>
  </si>
  <si>
    <t>RSG</t>
  </si>
  <si>
    <t>Malcolm</t>
  </si>
  <si>
    <t>Leahy</t>
  </si>
  <si>
    <t>Conor</t>
  </si>
  <si>
    <t>Stephen</t>
  </si>
  <si>
    <t>Lindorff</t>
  </si>
  <si>
    <t>Jay</t>
  </si>
  <si>
    <t>Tyler</t>
  </si>
  <si>
    <t>Lindsay</t>
  </si>
  <si>
    <t>Loader</t>
  </si>
  <si>
    <t>Dylan</t>
  </si>
  <si>
    <t>Loly</t>
  </si>
  <si>
    <t>Mitch</t>
  </si>
  <si>
    <t>Longworth</t>
  </si>
  <si>
    <t>Wade</t>
  </si>
  <si>
    <t>MacLennan</t>
  </si>
  <si>
    <t>Lorraine</t>
  </si>
  <si>
    <t>Magowan</t>
  </si>
  <si>
    <t>Liam</t>
  </si>
  <si>
    <t>Matthews</t>
  </si>
  <si>
    <t xml:space="preserve">Race - </t>
  </si>
  <si>
    <t>McArthur</t>
  </si>
  <si>
    <t>Ride - 3 Month Membership</t>
  </si>
  <si>
    <t>McLintock</t>
  </si>
  <si>
    <t>Lennon</t>
  </si>
  <si>
    <t>McManus</t>
  </si>
  <si>
    <t>Greg</t>
  </si>
  <si>
    <t>McRobb</t>
  </si>
  <si>
    <t>Ben</t>
  </si>
  <si>
    <t>Mianich</t>
  </si>
  <si>
    <t>Ride - Adult (19 - 64)</t>
  </si>
  <si>
    <t>Mills</t>
  </si>
  <si>
    <t>Clive</t>
  </si>
  <si>
    <t>Milne</t>
  </si>
  <si>
    <t>Alastair</t>
  </si>
  <si>
    <t>Calum</t>
  </si>
  <si>
    <t>Minchin</t>
  </si>
  <si>
    <t>Ride 3 Month</t>
  </si>
  <si>
    <t>Miraglia</t>
  </si>
  <si>
    <t>Mogg</t>
  </si>
  <si>
    <t>Moohan</t>
  </si>
  <si>
    <t>Muir</t>
  </si>
  <si>
    <t>Jamie</t>
  </si>
  <si>
    <t>Nizzi</t>
  </si>
  <si>
    <t>Nicola</t>
  </si>
  <si>
    <t>O'Connor</t>
  </si>
  <si>
    <t>Benjamin</t>
  </si>
  <si>
    <t>Ortega</t>
  </si>
  <si>
    <t>Jaime</t>
  </si>
  <si>
    <t>Pertwee</t>
  </si>
  <si>
    <t>Guy</t>
  </si>
  <si>
    <t>Natasha</t>
  </si>
  <si>
    <t>Peterson</t>
  </si>
  <si>
    <t>Pledger</t>
  </si>
  <si>
    <t>Portman</t>
  </si>
  <si>
    <t>Ken</t>
  </si>
  <si>
    <t>Power</t>
  </si>
  <si>
    <t>Tom</t>
  </si>
  <si>
    <t>Prottey</t>
  </si>
  <si>
    <t>Quartermaine</t>
  </si>
  <si>
    <t>Kelly</t>
  </si>
  <si>
    <t>Quinlan</t>
  </si>
  <si>
    <t>Reed</t>
  </si>
  <si>
    <t>Reid</t>
  </si>
  <si>
    <t>Riley</t>
  </si>
  <si>
    <t>Rogers</t>
  </si>
  <si>
    <t>Breanne</t>
  </si>
  <si>
    <t>Rose</t>
  </si>
  <si>
    <t>Saleh</t>
  </si>
  <si>
    <t>Kelana</t>
  </si>
  <si>
    <t>Scgnitzerling</t>
  </si>
  <si>
    <t>Brett</t>
  </si>
  <si>
    <t>Sime</t>
  </si>
  <si>
    <t>Ashton</t>
  </si>
  <si>
    <t>Dakota</t>
  </si>
  <si>
    <t>Nikke</t>
  </si>
  <si>
    <t>Simpson</t>
  </si>
  <si>
    <t>Soh</t>
  </si>
  <si>
    <t>Lionel</t>
  </si>
  <si>
    <t>Stella</t>
  </si>
  <si>
    <t>Nigel</t>
  </si>
  <si>
    <t>Stevens</t>
  </si>
  <si>
    <t>Stolton</t>
  </si>
  <si>
    <t>Zoe</t>
  </si>
  <si>
    <t>Simon</t>
  </si>
  <si>
    <t>SVANBERG</t>
  </si>
  <si>
    <t>Ric</t>
  </si>
  <si>
    <t>Swart</t>
  </si>
  <si>
    <t>Bernie</t>
  </si>
  <si>
    <t>Tan</t>
  </si>
  <si>
    <t>Nathaniel</t>
  </si>
  <si>
    <t>Taylor</t>
  </si>
  <si>
    <t>Scott</t>
  </si>
  <si>
    <t>Thorpe</t>
  </si>
  <si>
    <t>Hayden</t>
  </si>
  <si>
    <t>Tomson</t>
  </si>
  <si>
    <t>Kyle</t>
  </si>
  <si>
    <t>Ullbricht</t>
  </si>
  <si>
    <t>Albert</t>
  </si>
  <si>
    <t>Van Merwyk</t>
  </si>
  <si>
    <t>Veivers</t>
  </si>
  <si>
    <t>Kenneth</t>
  </si>
  <si>
    <t>Vlahov</t>
  </si>
  <si>
    <t>Gervase</t>
  </si>
  <si>
    <t>Vreeken</t>
  </si>
  <si>
    <t>Abigail</t>
  </si>
  <si>
    <t>Ward</t>
  </si>
  <si>
    <t>Wheelhouse</t>
  </si>
  <si>
    <t>White</t>
  </si>
  <si>
    <t>Wilson</t>
  </si>
  <si>
    <t>Karl</t>
  </si>
  <si>
    <t>Wise</t>
  </si>
  <si>
    <t>Wittwer</t>
  </si>
  <si>
    <t>Frank</t>
  </si>
  <si>
    <t>Wojcik</t>
  </si>
  <si>
    <t>Edward</t>
  </si>
  <si>
    <t>Max</t>
  </si>
  <si>
    <t>Rec Silver</t>
  </si>
  <si>
    <t>Woolley</t>
  </si>
  <si>
    <t>Yates</t>
  </si>
  <si>
    <t>Theo</t>
  </si>
  <si>
    <t>Zheng</t>
  </si>
  <si>
    <t>Xiao-Peng</t>
  </si>
  <si>
    <t>Zulsdorf</t>
  </si>
  <si>
    <t>Cade</t>
  </si>
  <si>
    <t>Andrew SIMPSON</t>
  </si>
  <si>
    <t>1h47:28.902</t>
  </si>
  <si>
    <t>1h47:28.911</t>
  </si>
  <si>
    <t>David LEWIS</t>
  </si>
  <si>
    <t>1h47:28.991</t>
  </si>
  <si>
    <t>1h47:29.096</t>
  </si>
  <si>
    <t>1h47:29.625</t>
  </si>
  <si>
    <t>1h47:30.424</t>
  </si>
  <si>
    <t>1h48:11.029</t>
  </si>
  <si>
    <t>1h48:11.758</t>
  </si>
  <si>
    <t>1h48:11.787</t>
  </si>
  <si>
    <t>1h48:12.233</t>
  </si>
  <si>
    <t>Alastair MILNE</t>
  </si>
  <si>
    <t>1h48:13.324</t>
  </si>
  <si>
    <t>1h48:14.106</t>
  </si>
  <si>
    <t>1h48:14.615</t>
  </si>
  <si>
    <t>Michael TAPSCOTT</t>
  </si>
  <si>
    <t>1h48:14.812</t>
  </si>
  <si>
    <t>1h48:14.814</t>
  </si>
  <si>
    <t>1h48:15.050</t>
  </si>
  <si>
    <t>Ryan WILLMOT</t>
  </si>
  <si>
    <t>1h48:15.166</t>
  </si>
  <si>
    <t>KL-39774</t>
  </si>
  <si>
    <t>1h48:15.296</t>
  </si>
  <si>
    <t>1h48:15.534</t>
  </si>
  <si>
    <t>LG-12254</t>
  </si>
  <si>
    <t>Shayne DIMMER</t>
  </si>
  <si>
    <t>1h49:42.917</t>
  </si>
  <si>
    <t>+2:14.015</t>
  </si>
  <si>
    <t>+1:27.383</t>
  </si>
  <si>
    <t>Martin DEPIAZZI</t>
  </si>
  <si>
    <t>1h48:15.536</t>
  </si>
  <si>
    <t>Jethro NAGLE</t>
  </si>
  <si>
    <t>1h01:55.001</t>
  </si>
  <si>
    <t>DSQ</t>
  </si>
  <si>
    <t>1h47:28.375</t>
  </si>
  <si>
    <t>Clint THOMPSON</t>
  </si>
  <si>
    <t>1h34:43.278</t>
  </si>
  <si>
    <t>Michael MIDGLEY</t>
  </si>
  <si>
    <t>1h34:44.234</t>
  </si>
  <si>
    <t>1h34:44.250</t>
  </si>
  <si>
    <t>Lee JORDAN</t>
  </si>
  <si>
    <t>1h34:44.406</t>
  </si>
  <si>
    <t>1h34:44.541</t>
  </si>
  <si>
    <t>1h34:44.657</t>
  </si>
  <si>
    <t>John CARTER</t>
  </si>
  <si>
    <t>1h34:44.927</t>
  </si>
  <si>
    <t>Callum HUNTER</t>
  </si>
  <si>
    <t>1h34:45.115</t>
  </si>
  <si>
    <t>1h34:45.146</t>
  </si>
  <si>
    <t>1h34:46.031</t>
  </si>
  <si>
    <t>Paul HEARNE</t>
  </si>
  <si>
    <t>1h34:46.411</t>
  </si>
  <si>
    <t>1h34:46.550</t>
  </si>
  <si>
    <t>1h34:46.729</t>
  </si>
  <si>
    <t>1h34:46.946</t>
  </si>
  <si>
    <t>1h34:47.172</t>
  </si>
  <si>
    <t>1h34:47.419</t>
  </si>
  <si>
    <t>Wayne DEANY</t>
  </si>
  <si>
    <t>1h34:47.461</t>
  </si>
  <si>
    <t>1h34:48.049</t>
  </si>
  <si>
    <t>Tom LONGMAN</t>
  </si>
  <si>
    <t>1h34:49.349</t>
  </si>
  <si>
    <t>1h34:49.664</t>
  </si>
  <si>
    <t>1h34:50.911</t>
  </si>
  <si>
    <t>1h34:52.014</t>
  </si>
  <si>
    <t>1h34:52.731</t>
  </si>
  <si>
    <t>Adrian PAHL</t>
  </si>
  <si>
    <t>1h35:34.636</t>
  </si>
  <si>
    <t>1h44:37.002</t>
  </si>
  <si>
    <t>+9:53.724</t>
  </si>
  <si>
    <t>+9:02.366</t>
  </si>
  <si>
    <t>Simon BREHENY</t>
  </si>
  <si>
    <t>Rob DREGHORN</t>
  </si>
  <si>
    <t>1h36:22.737</t>
  </si>
  <si>
    <t>Jacinta O'CONNOR</t>
  </si>
  <si>
    <t>1h37:05.790</t>
  </si>
  <si>
    <t>Louise MCKAY</t>
  </si>
  <si>
    <t>1h45:30.027</t>
  </si>
  <si>
    <t>+9:07.290</t>
  </si>
  <si>
    <t>+8:24.237</t>
  </si>
  <si>
    <t>Desmond SMITH</t>
  </si>
  <si>
    <t>1h23:22.487</t>
  </si>
  <si>
    <t>Lachlan LOVERIDGE</t>
  </si>
  <si>
    <t>1h23:22.501</t>
  </si>
  <si>
    <t>Taj MUELLER</t>
  </si>
  <si>
    <t>1h23:23.330</t>
  </si>
  <si>
    <t>Josh HOWE</t>
  </si>
  <si>
    <t>1h23:23.855</t>
  </si>
  <si>
    <t>1h23:23.925</t>
  </si>
  <si>
    <t>Laura HODGES</t>
  </si>
  <si>
    <t>1h23:24.047</t>
  </si>
  <si>
    <t>1h23:24.142</t>
  </si>
  <si>
    <t>Ron MCARTHUR</t>
  </si>
  <si>
    <t>1h23:24.314</t>
  </si>
  <si>
    <t>1h23:24.371</t>
  </si>
  <si>
    <t>Shane FRENCH</t>
  </si>
  <si>
    <t>1h23:24.480</t>
  </si>
  <si>
    <t>Paul HUTCHINSON</t>
  </si>
  <si>
    <t>1h23:24.481</t>
  </si>
  <si>
    <t>1h23:24.660</t>
  </si>
  <si>
    <t>Tim WATSON</t>
  </si>
  <si>
    <t>1h23:24.735</t>
  </si>
  <si>
    <t>1h23:24.836</t>
  </si>
  <si>
    <t>Lloyd ALLEN</t>
  </si>
  <si>
    <t>1h23:24.969</t>
  </si>
  <si>
    <t>1h23:25.194</t>
  </si>
  <si>
    <t>1h23:25.416</t>
  </si>
  <si>
    <t>Taj WISEWOULD</t>
  </si>
  <si>
    <t>1h23:25.446</t>
  </si>
  <si>
    <t>1h23:25.495</t>
  </si>
  <si>
    <t>1h23:25.702</t>
  </si>
  <si>
    <t>Alistair EVANS</t>
  </si>
  <si>
    <t>1h23:25.833</t>
  </si>
  <si>
    <t>1h23:26.558</t>
  </si>
  <si>
    <t>1h23:26.562</t>
  </si>
  <si>
    <t>1h23:26.738</t>
  </si>
  <si>
    <t>Shawn STEHBENS</t>
  </si>
  <si>
    <t>1h23:26.904</t>
  </si>
  <si>
    <t>1h23:27.472</t>
  </si>
  <si>
    <t>1h23:27.610</t>
  </si>
  <si>
    <t>1h23:27.702</t>
  </si>
  <si>
    <t>Glyn OVERALL</t>
  </si>
  <si>
    <t>1h23:29.574</t>
  </si>
  <si>
    <t>1h23:30.195</t>
  </si>
  <si>
    <t>Ian DOW-VINE</t>
  </si>
  <si>
    <t>1h04:02.646</t>
  </si>
  <si>
    <t>Aaron LEE</t>
  </si>
  <si>
    <t>1h12:06.795</t>
  </si>
  <si>
    <t>Greg SMITH</t>
  </si>
  <si>
    <t>1h12:07.985</t>
  </si>
  <si>
    <t>Harvey PROTHEROE</t>
  </si>
  <si>
    <t>1h12:08.664</t>
  </si>
  <si>
    <t>Tom POWER</t>
  </si>
  <si>
    <t>1h12:09.047</t>
  </si>
  <si>
    <t>Nicholas CONNAN</t>
  </si>
  <si>
    <t>1h12:10.091</t>
  </si>
  <si>
    <t>SF-34635</t>
  </si>
  <si>
    <t>Rusty WISEWOULD</t>
  </si>
  <si>
    <t>1h12:10.264</t>
  </si>
  <si>
    <t>Max ROWCLIFFE</t>
  </si>
  <si>
    <t>1h12:11.569</t>
  </si>
  <si>
    <t>1h12:20.128</t>
  </si>
  <si>
    <t>Kael MCCUTCHEON</t>
  </si>
  <si>
    <t>1h12:34.089</t>
  </si>
  <si>
    <t>1h15:18.652</t>
  </si>
  <si>
    <t>+3:11.857</t>
  </si>
  <si>
    <t>+2:44.563</t>
  </si>
  <si>
    <t>1h15:19.434</t>
  </si>
  <si>
    <t>+3:12.639</t>
  </si>
  <si>
    <t>Craig WILSON</t>
  </si>
  <si>
    <t>1h15:19.776</t>
  </si>
  <si>
    <t>+3:12.981</t>
  </si>
  <si>
    <t>Patrick BURNSIDE</t>
  </si>
  <si>
    <t>1h15:19.919</t>
  </si>
  <si>
    <t>+3:13.124</t>
  </si>
  <si>
    <t>Roger GIBSON</t>
  </si>
  <si>
    <t>1h15:21.528</t>
  </si>
  <si>
    <t>+3:14.733</t>
  </si>
  <si>
    <t>Zoe STOLTON</t>
  </si>
  <si>
    <t>1h23:35.954</t>
  </si>
  <si>
    <t>CL-70980</t>
  </si>
  <si>
    <t>1h23:36.073</t>
  </si>
  <si>
    <t>Rebecca LEWIS</t>
  </si>
  <si>
    <t>1h23:36.299</t>
  </si>
  <si>
    <t>1h23:36.339</t>
  </si>
  <si>
    <t>1h05:18.988</t>
  </si>
  <si>
    <t>Isla CARR</t>
  </si>
  <si>
    <t>1h23:33.249</t>
  </si>
  <si>
    <t>+18:14.261</t>
  </si>
  <si>
    <t>Ryley COLLETT</t>
  </si>
  <si>
    <t>1h01:27.258</t>
  </si>
  <si>
    <t>Zac ANDRIJASEVICH</t>
  </si>
  <si>
    <t>1h01:28.585</t>
  </si>
  <si>
    <t>1h01:29.189</t>
  </si>
  <si>
    <t>Dave SIMMONS</t>
  </si>
  <si>
    <t>1h01:30.863</t>
  </si>
  <si>
    <t>Shirley DOW-VINE</t>
  </si>
  <si>
    <t>1h01:31.205</t>
  </si>
  <si>
    <t>Sam WASHINGTON</t>
  </si>
  <si>
    <t>1h01:31.758</t>
  </si>
  <si>
    <t>1h01:32.938</t>
  </si>
  <si>
    <t>Simon STOLTON</t>
  </si>
  <si>
    <t>1h01:37.067</t>
  </si>
  <si>
    <t>1h04:17.571</t>
  </si>
  <si>
    <t>+2:50.313</t>
  </si>
  <si>
    <t>+2:40.504</t>
  </si>
  <si>
    <t>1h04:17.684</t>
  </si>
  <si>
    <t>+2:50.426</t>
  </si>
  <si>
    <t>Ken PORTMAN</t>
  </si>
  <si>
    <t>1h05:47.763</t>
  </si>
  <si>
    <t>+4:20.505</t>
  </si>
  <si>
    <t>+1:30.079</t>
  </si>
  <si>
    <t>Nicole SKEEHAN</t>
  </si>
  <si>
    <t>1h06:40.411</t>
  </si>
  <si>
    <t>+5:13.153</t>
  </si>
  <si>
    <t>1h12:03.745</t>
  </si>
  <si>
    <t>+10:36.487</t>
  </si>
  <si>
    <t>+5:23.334</t>
  </si>
  <si>
    <t>Willmot</t>
  </si>
  <si>
    <t>Ryan</t>
  </si>
  <si>
    <t>Craig</t>
  </si>
  <si>
    <t>Jason HAPETA</t>
  </si>
  <si>
    <t>Craig Wilson</t>
  </si>
  <si>
    <t>1h31:00.915</t>
  </si>
  <si>
    <t>KX-36816</t>
  </si>
  <si>
    <t>Tim HOPKINS</t>
  </si>
  <si>
    <t>1h31:38.181</t>
  </si>
  <si>
    <t>+3:37.266</t>
  </si>
  <si>
    <t>1h21:41.566</t>
  </si>
  <si>
    <t>+5:40.651</t>
  </si>
  <si>
    <t>+2:03.385</t>
  </si>
  <si>
    <t>Karl WILSON</t>
  </si>
  <si>
    <t>1h24:41.689</t>
  </si>
  <si>
    <t>+5:40.774</t>
  </si>
  <si>
    <t>1h25:41.778</t>
  </si>
  <si>
    <t>+5:40.863</t>
  </si>
  <si>
    <t>Joshua HOWE</t>
  </si>
  <si>
    <t>1h23:41.854</t>
  </si>
  <si>
    <t>+5:40.939</t>
  </si>
  <si>
    <t>1h25:42.610</t>
  </si>
  <si>
    <t>+5:41.695</t>
  </si>
  <si>
    <t>1h23:47.459</t>
  </si>
  <si>
    <t>+5:46.544</t>
  </si>
  <si>
    <t>1h28:46.190</t>
  </si>
  <si>
    <t>+6:45.275</t>
  </si>
  <si>
    <t>Bryan THURSTAN</t>
  </si>
  <si>
    <t>1h34:46.634</t>
  </si>
  <si>
    <t>+6:45.719</t>
  </si>
  <si>
    <t>1h28:47.000</t>
  </si>
  <si>
    <t>+6:46.085</t>
  </si>
  <si>
    <t xml:space="preserve">0 scratch </t>
  </si>
  <si>
    <t>1h13:41.959</t>
  </si>
  <si>
    <t>+7:41.044</t>
  </si>
  <si>
    <t>1h13:42.001</t>
  </si>
  <si>
    <t>+7:41.086</t>
  </si>
  <si>
    <t>1h18:42.835</t>
  </si>
  <si>
    <t>+7:41.920</t>
  </si>
  <si>
    <t>1h13:43.171</t>
  </si>
  <si>
    <t>+7:42.256</t>
  </si>
  <si>
    <t>1h16:13.237</t>
  </si>
  <si>
    <t>+7:42.322</t>
  </si>
  <si>
    <t>Heiko POTZELDT</t>
  </si>
  <si>
    <t>1h16:13.239</t>
  </si>
  <si>
    <t>+7:42.324</t>
  </si>
  <si>
    <t>GP-18188</t>
  </si>
  <si>
    <t>1h13:43.801</t>
  </si>
  <si>
    <t>+7:42.886</t>
  </si>
  <si>
    <t>Lennon MCLINTOCK</t>
  </si>
  <si>
    <t>1h18:47.122</t>
  </si>
  <si>
    <t>+7:46.207</t>
  </si>
  <si>
    <t>Michael VREEKEN</t>
  </si>
  <si>
    <t>1h19:06.901</t>
  </si>
  <si>
    <t>+8:05.986</t>
  </si>
  <si>
    <t>1h24:07.338</t>
  </si>
  <si>
    <t>+8:06.423</t>
  </si>
  <si>
    <t>Ben MEARS</t>
  </si>
  <si>
    <t>1h22:08.117</t>
  </si>
  <si>
    <t>+8:07.202</t>
  </si>
  <si>
    <t>1h16:39.708</t>
  </si>
  <si>
    <t>+8:08.793</t>
  </si>
  <si>
    <t>Greg MANNING</t>
  </si>
  <si>
    <t>1h26:54.853</t>
  </si>
  <si>
    <t>+8:53.938</t>
  </si>
  <si>
    <t>1h26:54.909</t>
  </si>
  <si>
    <t>+8:53.994</t>
  </si>
  <si>
    <t>Steven KNIGHT</t>
  </si>
  <si>
    <t>1h26:55.371</t>
  </si>
  <si>
    <t>+8:54.456</t>
  </si>
  <si>
    <t>Amanda NABI</t>
  </si>
  <si>
    <t>1h27:05.027</t>
  </si>
  <si>
    <t>+9:04.112</t>
  </si>
  <si>
    <t>HF-51496</t>
  </si>
  <si>
    <t>1h23:07.133</t>
  </si>
  <si>
    <t>+9:06.218</t>
  </si>
  <si>
    <t>Greg MURRAY</t>
  </si>
  <si>
    <t>1h25:07.273</t>
  </si>
  <si>
    <t>+9:06.358</t>
  </si>
  <si>
    <t>Andrew BALLAM</t>
  </si>
  <si>
    <t>1h20:07.853</t>
  </si>
  <si>
    <t>+9:06.938</t>
  </si>
  <si>
    <t>FN-55388</t>
  </si>
  <si>
    <t>1h25:50.587</t>
  </si>
  <si>
    <t>+9:49.672</t>
  </si>
  <si>
    <t>Adélia NEETHLING</t>
  </si>
  <si>
    <t>1h27:51.004</t>
  </si>
  <si>
    <t>+9:50.089</t>
  </si>
  <si>
    <t>Ben JACKSON</t>
  </si>
  <si>
    <t>1h28:51.339</t>
  </si>
  <si>
    <t>+9:50.424</t>
  </si>
  <si>
    <t>ST-39966</t>
  </si>
  <si>
    <t>Glyn OVERAL</t>
  </si>
  <si>
    <t>1h31:51.929</t>
  </si>
  <si>
    <t>+9:51.014</t>
  </si>
  <si>
    <t>Craig SWAINE</t>
  </si>
  <si>
    <t>1h28:52.156</t>
  </si>
  <si>
    <t>+9:51.241</t>
  </si>
  <si>
    <t>Michelle MCLINTOCK</t>
  </si>
  <si>
    <t>1h27:52.552</t>
  </si>
  <si>
    <t>+9:51.637</t>
  </si>
  <si>
    <t>1h25:53.891</t>
  </si>
  <si>
    <t>+9:52.976</t>
  </si>
  <si>
    <t>1h30:01.343</t>
  </si>
  <si>
    <t>+10:00.428</t>
  </si>
  <si>
    <t>Darcie RICHARDS</t>
  </si>
  <si>
    <t>1h41:29.851</t>
  </si>
  <si>
    <t>+10:28.936</t>
  </si>
  <si>
    <t>1h16:46.904</t>
  </si>
  <si>
    <t>+10:45.989</t>
  </si>
  <si>
    <t>1h46:48.798</t>
  </si>
  <si>
    <t>+10:47.883</t>
  </si>
  <si>
    <t>1h26:49.631</t>
  </si>
  <si>
    <t>+10:48.716</t>
  </si>
  <si>
    <t>1h16:49.783</t>
  </si>
  <si>
    <t>+10:48.868</t>
  </si>
  <si>
    <t>Emily WASHINGTON</t>
  </si>
  <si>
    <t>1h47:07.276</t>
  </si>
  <si>
    <t>+11:06.361</t>
  </si>
  <si>
    <t>1h17:12.349</t>
  </si>
  <si>
    <t>+11:11.434</t>
  </si>
  <si>
    <t>1h22:26.405</t>
  </si>
  <si>
    <t>+11:25.490</t>
  </si>
  <si>
    <t>1h19:56.859</t>
  </si>
  <si>
    <t>+11:25.944</t>
  </si>
  <si>
    <t>Max WILSON</t>
  </si>
  <si>
    <t>1h19:57.265</t>
  </si>
  <si>
    <t>+11:26.350</t>
  </si>
  <si>
    <t>Deb KEMPE</t>
  </si>
  <si>
    <t>1h39:27.291</t>
  </si>
  <si>
    <t>+11:26.376</t>
  </si>
  <si>
    <t>Cameron DAWSON</t>
  </si>
  <si>
    <t>1h30:53.366</t>
  </si>
  <si>
    <t>+11:52.451</t>
  </si>
  <si>
    <t>1h34:23.699</t>
  </si>
  <si>
    <t>+12:22.784</t>
  </si>
  <si>
    <t>1h31:23.747</t>
  </si>
  <si>
    <t>+12:22.832</t>
  </si>
  <si>
    <t>RL-76363</t>
  </si>
  <si>
    <t>Jon HANSON</t>
  </si>
  <si>
    <t>1h28:24.949</t>
  </si>
  <si>
    <t>+12:24.034</t>
  </si>
  <si>
    <t>1h31:26.222</t>
  </si>
  <si>
    <t>+12:25.307</t>
  </si>
  <si>
    <t>Laurensia ROSANA</t>
  </si>
  <si>
    <t>1h31:45.341</t>
  </si>
  <si>
    <t>+12:44.426</t>
  </si>
  <si>
    <t>Claire TYRRELL</t>
  </si>
  <si>
    <t>1h34:46.029</t>
  </si>
  <si>
    <t>+12:45.114</t>
  </si>
  <si>
    <t>1h35:00.418</t>
  </si>
  <si>
    <t>+12:59.503</t>
  </si>
  <si>
    <t>Peter MAH</t>
  </si>
  <si>
    <t>1h27:29.032</t>
  </si>
  <si>
    <t>+13:28.117</t>
  </si>
  <si>
    <t>1h21:30.782</t>
  </si>
  <si>
    <t>+15:29.867</t>
  </si>
  <si>
    <t>+2:01.750</t>
  </si>
  <si>
    <t>1h26:31.817</t>
  </si>
  <si>
    <t>+15:30.902</t>
  </si>
  <si>
    <t>Ryan MAUGHAN</t>
  </si>
  <si>
    <t>1h26:34.471</t>
  </si>
  <si>
    <t>+15:33.556</t>
  </si>
  <si>
    <t>1h29:35.486</t>
  </si>
  <si>
    <t>+15:34.571</t>
  </si>
  <si>
    <t>Liam DONLEY</t>
  </si>
  <si>
    <t>1h31:35.553</t>
  </si>
  <si>
    <t>+15:34.638</t>
  </si>
  <si>
    <t>Aaron BILBOW</t>
  </si>
  <si>
    <t>1h36:12.787</t>
  </si>
  <si>
    <t>+16:11.872</t>
  </si>
  <si>
    <t>1h38:13.023</t>
  </si>
  <si>
    <t>+16:12.108</t>
  </si>
  <si>
    <t>Steve BALL</t>
  </si>
  <si>
    <t>1h47:14.029</t>
  </si>
  <si>
    <t>+16:13.114</t>
  </si>
  <si>
    <t>1h35:47.181</t>
  </si>
  <si>
    <t>+16:46.266</t>
  </si>
  <si>
    <t>1h47:47.370</t>
  </si>
  <si>
    <t>+16:46.455</t>
  </si>
  <si>
    <t>1h25:35.496</t>
  </si>
  <si>
    <t>+17:04.581</t>
  </si>
  <si>
    <t>1h45:29.930</t>
  </si>
  <si>
    <t>+17:29.015</t>
  </si>
  <si>
    <t>1h39:54.848</t>
  </si>
  <si>
    <t>+17:53.933</t>
  </si>
  <si>
    <t>1h40:35.625</t>
  </si>
  <si>
    <t>+18:34.710</t>
  </si>
  <si>
    <t>1h32:50.764</t>
  </si>
  <si>
    <t>+18:49.849</t>
  </si>
  <si>
    <t>Darren FREEMAN</t>
  </si>
  <si>
    <t>1h32:50.983</t>
  </si>
  <si>
    <t>+18:50.068</t>
  </si>
  <si>
    <t>PV-34342</t>
  </si>
  <si>
    <t>Pete FINLAYSON</t>
  </si>
  <si>
    <t>1h47:35.930</t>
  </si>
  <si>
    <t>+19:35.015</t>
  </si>
  <si>
    <t>1h33:36.250</t>
  </si>
  <si>
    <t>+19:35.335</t>
  </si>
  <si>
    <t>1h35:36.337</t>
  </si>
  <si>
    <t>+19:35.422</t>
  </si>
  <si>
    <t>1h37:36.414</t>
  </si>
  <si>
    <t>+19:35.499</t>
  </si>
  <si>
    <t>natasha PERTWEE</t>
  </si>
  <si>
    <t>1h40:03.997</t>
  </si>
  <si>
    <t>+20:03.082</t>
  </si>
  <si>
    <t>1h26:09.719</t>
  </si>
  <si>
    <t>+20:08.804</t>
  </si>
  <si>
    <t>1h42:42.770</t>
  </si>
  <si>
    <t>+20:41.855</t>
  </si>
  <si>
    <t>Luba KOVALENKO</t>
  </si>
  <si>
    <t>1h57:16.473</t>
  </si>
  <si>
    <t>+21:15.558</t>
  </si>
  <si>
    <t>Tracie DAWSON</t>
  </si>
  <si>
    <t>1h52:17.000</t>
  </si>
  <si>
    <t>+21:16.085</t>
  </si>
  <si>
    <t>1h41:29.265</t>
  </si>
  <si>
    <t>+21:28.350</t>
  </si>
  <si>
    <t>Kathryn BUCKLEY</t>
  </si>
  <si>
    <t>1h40:29.879</t>
  </si>
  <si>
    <t>+21:28.964</t>
  </si>
  <si>
    <t>colin DAY</t>
  </si>
  <si>
    <t>1h45:03.576</t>
  </si>
  <si>
    <t>+23:02.661</t>
  </si>
  <si>
    <t>+1:33.697</t>
  </si>
  <si>
    <t>1h57:49.953</t>
  </si>
  <si>
    <t>+26:49.038</t>
  </si>
  <si>
    <t>+3:46.377</t>
  </si>
  <si>
    <t>1h32:51.716</t>
  </si>
  <si>
    <t>+26:50.801</t>
  </si>
  <si>
    <t>Dan GRIFFITHS</t>
  </si>
  <si>
    <t>1h34:00.990</t>
  </si>
  <si>
    <t>+28:00.075</t>
  </si>
  <si>
    <t>+1:09.274</t>
  </si>
  <si>
    <t>1h57:21.981</t>
  </si>
  <si>
    <t>+29:21.066</t>
  </si>
  <si>
    <t>+1:20.991</t>
  </si>
  <si>
    <t>Lauryn BACKSHALL</t>
  </si>
  <si>
    <t>2h07:48.899</t>
  </si>
  <si>
    <t>+31:47.984</t>
  </si>
  <si>
    <t>+2:26.918</t>
  </si>
  <si>
    <t>Michael BACKSHALL</t>
  </si>
  <si>
    <t>2h07:49.419</t>
  </si>
  <si>
    <t>+31:48.504</t>
  </si>
  <si>
    <t>19h20:40.704</t>
  </si>
  <si>
    <t>DNS</t>
  </si>
  <si>
    <t>Kate BONNER</t>
  </si>
  <si>
    <t>+3:00.000</t>
  </si>
  <si>
    <t>Kirstie MOORE</t>
  </si>
  <si>
    <t>+4:00.000</t>
  </si>
  <si>
    <t>+1:00.000</t>
  </si>
  <si>
    <t>Michael BONNER</t>
  </si>
  <si>
    <t>+8:00.000</t>
  </si>
  <si>
    <t>+11:00.000</t>
  </si>
  <si>
    <t>Peter MILLS</t>
  </si>
  <si>
    <t>RP-47682</t>
  </si>
  <si>
    <t>+13:30.000</t>
  </si>
  <si>
    <t>+2:30.000</t>
  </si>
  <si>
    <t>+16:00.000</t>
  </si>
  <si>
    <t>Bowes</t>
  </si>
  <si>
    <t>Allan</t>
  </si>
  <si>
    <t>Clarke</t>
  </si>
  <si>
    <t>Shane</t>
  </si>
  <si>
    <t>Dominice</t>
  </si>
  <si>
    <t>Maya</t>
  </si>
  <si>
    <t>Evans</t>
  </si>
  <si>
    <t>Freeman</t>
  </si>
  <si>
    <t>Matt</t>
  </si>
  <si>
    <t>Jackson</t>
  </si>
  <si>
    <t>Race</t>
  </si>
  <si>
    <t>Manning</t>
  </si>
  <si>
    <t>Ride - Adult 19-64</t>
  </si>
  <si>
    <t>Maughan</t>
  </si>
  <si>
    <t>Mears</t>
  </si>
  <si>
    <t>Nelligan</t>
  </si>
  <si>
    <t>Kate</t>
  </si>
  <si>
    <t>Overal</t>
  </si>
  <si>
    <t>Glyn</t>
  </si>
  <si>
    <t>Santo</t>
  </si>
  <si>
    <t>Swaine</t>
  </si>
  <si>
    <t>Skehan</t>
  </si>
  <si>
    <t>Allan BOWES</t>
  </si>
  <si>
    <t>David HIND</t>
  </si>
  <si>
    <t>Breanne ROGERS</t>
  </si>
  <si>
    <t>1h48:53.041</t>
  </si>
  <si>
    <t>Jp VAN DER MERWE</t>
  </si>
  <si>
    <t>1h48:53.406</t>
  </si>
  <si>
    <t>1h48:53.572</t>
  </si>
  <si>
    <t>1h48:53.773</t>
  </si>
  <si>
    <t>1h48:53.995</t>
  </si>
  <si>
    <t>Richard SCHROTH</t>
  </si>
  <si>
    <t>1h48:54.127</t>
  </si>
  <si>
    <t>Dean SHIPP</t>
  </si>
  <si>
    <t>1h48:54.237</t>
  </si>
  <si>
    <t>1h48:54.773</t>
  </si>
  <si>
    <t>Colin ROSE</t>
  </si>
  <si>
    <t>1h48:54.804</t>
  </si>
  <si>
    <t>FX-39046</t>
  </si>
  <si>
    <t>Matt KING</t>
  </si>
  <si>
    <t>1h48:54.988</t>
  </si>
  <si>
    <t>1h48:55.478</t>
  </si>
  <si>
    <t>Kurt ADAMS</t>
  </si>
  <si>
    <t>1h48:55.569</t>
  </si>
  <si>
    <t>Jason ANDERSCH</t>
  </si>
  <si>
    <t>1h48:55.933</t>
  </si>
  <si>
    <t>1h48:56.029</t>
  </si>
  <si>
    <t>Hayden TURTON</t>
  </si>
  <si>
    <t>1h48:56.086</t>
  </si>
  <si>
    <t>1h48:56.132</t>
  </si>
  <si>
    <t>1h48:56.160</t>
  </si>
  <si>
    <t>1h48:56.176</t>
  </si>
  <si>
    <t>Brian SING</t>
  </si>
  <si>
    <t>1h48:58.726</t>
  </si>
  <si>
    <t>1h49:01.815</t>
  </si>
  <si>
    <t>Matt UPTON</t>
  </si>
  <si>
    <t>1h49:03.632</t>
  </si>
  <si>
    <t>andrew BALLAM</t>
  </si>
  <si>
    <t>1h50:10.954</t>
  </si>
  <si>
    <t>+1:17.913</t>
  </si>
  <si>
    <t>+1:07.322</t>
  </si>
  <si>
    <t>1h25:44.349</t>
  </si>
  <si>
    <t>tony DOHERTY</t>
  </si>
  <si>
    <t>1h25:47.398</t>
  </si>
  <si>
    <t>Aaron BONSER</t>
  </si>
  <si>
    <t>1h13:39.808</t>
  </si>
  <si>
    <t>1h13:44.525</t>
  </si>
  <si>
    <t>1h04:05.505</t>
  </si>
  <si>
    <t>Benjamin KONIGSDORFER</t>
  </si>
  <si>
    <t>Nick WARD</t>
  </si>
  <si>
    <t>lance PORTMAN</t>
  </si>
  <si>
    <t>1h31:12.968</t>
  </si>
  <si>
    <t>1h31:13.519</t>
  </si>
  <si>
    <t>SG-81533</t>
  </si>
  <si>
    <t>1h31:13.802</t>
  </si>
  <si>
    <t>Mark HAMILL</t>
  </si>
  <si>
    <t>1h31:13.807</t>
  </si>
  <si>
    <t>1h31:13.808</t>
  </si>
  <si>
    <t>1h31:14.079</t>
  </si>
  <si>
    <t>tim HOPKINS</t>
  </si>
  <si>
    <t>1h31:14.091</t>
  </si>
  <si>
    <t>karl WILSON</t>
  </si>
  <si>
    <t>1h31:14.293</t>
  </si>
  <si>
    <t>1h31:14.387</t>
  </si>
  <si>
    <t>Aaron LOCKE</t>
  </si>
  <si>
    <t>1h31:14.454</t>
  </si>
  <si>
    <t>1h31:14.458</t>
  </si>
  <si>
    <t>1h31:14.547</t>
  </si>
  <si>
    <t>Brett ARNOLD</t>
  </si>
  <si>
    <t>1h31:14.556</t>
  </si>
  <si>
    <t>Benjamin JACKSON</t>
  </si>
  <si>
    <t>1h31:14.815</t>
  </si>
  <si>
    <t>Ian FERRY</t>
  </si>
  <si>
    <t>1h31:15.404</t>
  </si>
  <si>
    <t>1h31:15.724</t>
  </si>
  <si>
    <t>1h31:15.904</t>
  </si>
  <si>
    <t>Melissa ROBINSON</t>
  </si>
  <si>
    <t>1h31:15.913</t>
  </si>
  <si>
    <t>Jason BAILEY</t>
  </si>
  <si>
    <t>1h31:16.139</t>
  </si>
  <si>
    <t>Lowen FERRY</t>
  </si>
  <si>
    <t>1h31:16.205</t>
  </si>
  <si>
    <t>1h31:16.428</t>
  </si>
  <si>
    <t>1h31:17.682</t>
  </si>
  <si>
    <t>Laurie LONGWORTH</t>
  </si>
  <si>
    <t>1h31:17.759</t>
  </si>
  <si>
    <t>Michael MOOHAN</t>
  </si>
  <si>
    <t>1h31:18.097</t>
  </si>
  <si>
    <t>1h31:18.243</t>
  </si>
  <si>
    <t>Brian JOHNSON</t>
  </si>
  <si>
    <t>1h31:18.898</t>
  </si>
  <si>
    <t>Aaron SCHONBERG</t>
  </si>
  <si>
    <t>1h31:20.334</t>
  </si>
  <si>
    <t>Martin THURLBY</t>
  </si>
  <si>
    <t>1h31:24.124</t>
  </si>
  <si>
    <t>1h31:30.326</t>
  </si>
  <si>
    <t>Matt TOGNINI</t>
  </si>
  <si>
    <t>1h31:36.141</t>
  </si>
  <si>
    <t>1h23:10.676</t>
  </si>
  <si>
    <t>1h48:40.233</t>
  </si>
  <si>
    <t>+25:29.557</t>
  </si>
  <si>
    <t>1h23:30.946</t>
  </si>
  <si>
    <t>Jeremy OUTSCHOORN</t>
  </si>
  <si>
    <t>1h12:47.462</t>
  </si>
  <si>
    <t>Mark SANTO</t>
  </si>
  <si>
    <t>Tim WISEWOULD</t>
  </si>
  <si>
    <t>1h20:59.014</t>
  </si>
  <si>
    <t>1h20:59.883</t>
  </si>
  <si>
    <t>1h21:09.370</t>
  </si>
  <si>
    <t>1h21:09.543</t>
  </si>
  <si>
    <t>1h21:09.630</t>
  </si>
  <si>
    <t>1h21:09.920</t>
  </si>
  <si>
    <t>1h21:09.950</t>
  </si>
  <si>
    <t>1h21:10.007</t>
  </si>
  <si>
    <t>1h21:10.030</t>
  </si>
  <si>
    <t>1h21:11.097</t>
  </si>
  <si>
    <t>1h21:11.755</t>
  </si>
  <si>
    <t>1h21:11.853</t>
  </si>
  <si>
    <t>Ben PEPPER</t>
  </si>
  <si>
    <t>1h21:12.268</t>
  </si>
  <si>
    <t>FH-44142</t>
  </si>
  <si>
    <t>1h21:12.398</t>
  </si>
  <si>
    <t>1h21:12.643</t>
  </si>
  <si>
    <t>Natasha PERTWEE</t>
  </si>
  <si>
    <t>1h21:12.690</t>
  </si>
  <si>
    <t>Ryan MAUGHN</t>
  </si>
  <si>
    <t>1h21:12.724</t>
  </si>
  <si>
    <t>Vanessa JOHNSON</t>
  </si>
  <si>
    <t>1h21:12.794</t>
  </si>
  <si>
    <t>1h21:13.202</t>
  </si>
  <si>
    <t>1h21:13.352</t>
  </si>
  <si>
    <t>Daniel SAVAGE</t>
  </si>
  <si>
    <t>1h21:13.610</t>
  </si>
  <si>
    <t>1h21:14.543</t>
  </si>
  <si>
    <t>Darryl HARRIS</t>
  </si>
  <si>
    <t>1h21:15.722</t>
  </si>
  <si>
    <t>Peter MCKIERNAN</t>
  </si>
  <si>
    <t>1h21:42.639</t>
  </si>
  <si>
    <t>1h21:58.175</t>
  </si>
  <si>
    <t>Brian HARREX</t>
  </si>
  <si>
    <t>1h25:51.706</t>
  </si>
  <si>
    <t>+4:52.692</t>
  </si>
  <si>
    <t>+3:53.531</t>
  </si>
  <si>
    <t>koziba NGUBULA</t>
  </si>
  <si>
    <t>Andrew WILLIAMS</t>
  </si>
  <si>
    <t>David ALSOP</t>
  </si>
  <si>
    <t>1h31:32.578</t>
  </si>
  <si>
    <t>Kirsty TURNER</t>
  </si>
  <si>
    <t>1h31:33.289</t>
  </si>
  <si>
    <t>1h18:34.588</t>
  </si>
  <si>
    <t>1h18:34.781</t>
  </si>
  <si>
    <t>Rebecca KELLY</t>
  </si>
  <si>
    <t>1h18:34.837</t>
  </si>
  <si>
    <t>1h18:35.209</t>
  </si>
  <si>
    <t>1h18:37.253</t>
  </si>
  <si>
    <t>1h18:56.257</t>
  </si>
  <si>
    <t>1h18:59.166</t>
  </si>
  <si>
    <t>1h06:35.041</t>
  </si>
  <si>
    <t>Sally CARTER</t>
  </si>
  <si>
    <t>1h19:37.009</t>
  </si>
  <si>
    <t>Diane  HUMPHREY</t>
  </si>
  <si>
    <t>1h19:38.493</t>
  </si>
  <si>
    <t>Jodie WOOD</t>
  </si>
  <si>
    <t>1h19:42.529</t>
  </si>
  <si>
    <t>Kirstie ROBSON</t>
  </si>
  <si>
    <t>1h19:53.286</t>
  </si>
  <si>
    <t>Melanie FOLEY</t>
  </si>
  <si>
    <t>1h20:32.196</t>
  </si>
  <si>
    <t>1h20:32.923</t>
  </si>
  <si>
    <t>Kyla GILBERTSON</t>
  </si>
  <si>
    <t>1h17:02.230</t>
  </si>
  <si>
    <t>Sharlize SHELLEY</t>
  </si>
  <si>
    <t>1h09:45.465</t>
  </si>
  <si>
    <t>Guy PERTWEE</t>
  </si>
  <si>
    <t>1h09:56.848</t>
  </si>
  <si>
    <t>Richard PERTWEE</t>
  </si>
  <si>
    <t>1h09:57.650</t>
  </si>
  <si>
    <t>Caroline CLARK</t>
  </si>
  <si>
    <t>1h10:42.518</t>
  </si>
  <si>
    <t>1h10:42.534</t>
  </si>
  <si>
    <t>1h10:51.374</t>
  </si>
  <si>
    <t>+1:05.909</t>
  </si>
  <si>
    <t>Vanessa BAKER</t>
  </si>
  <si>
    <t>1h11:07.738</t>
  </si>
  <si>
    <t>+1:22.273</t>
  </si>
  <si>
    <t>GC-26232</t>
  </si>
  <si>
    <t>1h11:08.417</t>
  </si>
  <si>
    <t>+1:22.952</t>
  </si>
  <si>
    <t>1h11:09.090</t>
  </si>
  <si>
    <t>+1:23.625</t>
  </si>
  <si>
    <t>1h11:09.473</t>
  </si>
  <si>
    <t>+1:24.008</t>
  </si>
  <si>
    <t>1h53:34.482</t>
  </si>
  <si>
    <t>heiko POTZELDT</t>
  </si>
  <si>
    <t>1h53:34.752</t>
  </si>
  <si>
    <t>Matthew CHAMPTALOUP</t>
  </si>
  <si>
    <t>1h53:34.840</t>
  </si>
  <si>
    <t>1h53:34.995</t>
  </si>
  <si>
    <t>1h53:36.786</t>
  </si>
  <si>
    <t>1h55:02.760</t>
  </si>
  <si>
    <t>+1:28.278</t>
  </si>
  <si>
    <t>+1:25.974</t>
  </si>
  <si>
    <t>1h55:03.325</t>
  </si>
  <si>
    <t>+1:28.843</t>
  </si>
  <si>
    <t>1h55:03.652</t>
  </si>
  <si>
    <t>+1:29.170</t>
  </si>
  <si>
    <t>1h55:03.970</t>
  </si>
  <si>
    <t>+1:29.488</t>
  </si>
  <si>
    <t>1h55:11.972</t>
  </si>
  <si>
    <t>+1:37.490</t>
  </si>
  <si>
    <t>Simon BELL</t>
  </si>
  <si>
    <t>1h55:22.114</t>
  </si>
  <si>
    <t>+1:47.632</t>
  </si>
  <si>
    <t>1h55:23.018</t>
  </si>
  <si>
    <t>+1:48.536</t>
  </si>
  <si>
    <t>1h42:01.190</t>
  </si>
  <si>
    <t>1h43:17.712</t>
  </si>
  <si>
    <t>+1:16.522</t>
  </si>
  <si>
    <t>1h22:50.379</t>
  </si>
  <si>
    <t>1h41:52.753</t>
  </si>
  <si>
    <t>1h41:54.147</t>
  </si>
  <si>
    <t>Brad HALL</t>
  </si>
  <si>
    <t>1h41:57.717</t>
  </si>
  <si>
    <t>FL-11962</t>
  </si>
  <si>
    <t>1h41:57.834</t>
  </si>
  <si>
    <t>1h41:59.762</t>
  </si>
  <si>
    <t>Craig  JAMES</t>
  </si>
  <si>
    <t>1h42:00.112</t>
  </si>
  <si>
    <t>1h42:00.732</t>
  </si>
  <si>
    <t>1h42:01.216</t>
  </si>
  <si>
    <t>1h42:03.410</t>
  </si>
  <si>
    <t>1h42:10.142</t>
  </si>
  <si>
    <t>Hunter SHIPP</t>
  </si>
  <si>
    <t>1h42:14.954</t>
  </si>
  <si>
    <t>1h42:43.032</t>
  </si>
  <si>
    <t>1h42:48.258</t>
  </si>
  <si>
    <t>1h43:08.859</t>
  </si>
  <si>
    <t>+1:16.106</t>
  </si>
  <si>
    <t>1h44:04.966</t>
  </si>
  <si>
    <t>+2:12.213</t>
  </si>
  <si>
    <t>1h47:46.242</t>
  </si>
  <si>
    <t>+5:53.489</t>
  </si>
  <si>
    <t>+3:41.276</t>
  </si>
  <si>
    <t>1h47:47.013</t>
  </si>
  <si>
    <t>+5:54.260</t>
  </si>
  <si>
    <t>1h51:42.334</t>
  </si>
  <si>
    <t>+9:49.581</t>
  </si>
  <si>
    <t>+3:55.321</t>
  </si>
  <si>
    <t>1h27:20.320</t>
  </si>
  <si>
    <t>1h27:20.805</t>
  </si>
  <si>
    <t>1h27:21.130</t>
  </si>
  <si>
    <t>1h27:21.177</t>
  </si>
  <si>
    <t>1h27:21.185</t>
  </si>
  <si>
    <t>1h27:22.821</t>
  </si>
  <si>
    <t>1h27:23.166</t>
  </si>
  <si>
    <t>1h27:23.270</t>
  </si>
  <si>
    <t>1h27:23.613</t>
  </si>
  <si>
    <t>1h27:23.932</t>
  </si>
  <si>
    <t>1h27:24.183</t>
  </si>
  <si>
    <t>1h27:24.294</t>
  </si>
  <si>
    <t>1h29:39.811</t>
  </si>
  <si>
    <t>+2:19.491</t>
  </si>
  <si>
    <t>+2:15.517</t>
  </si>
  <si>
    <t>1h33:17.403</t>
  </si>
  <si>
    <t>+5:57.083</t>
  </si>
  <si>
    <t>+3:37.592</t>
  </si>
  <si>
    <t>1h34:12.005</t>
  </si>
  <si>
    <t>+6:51.685</t>
  </si>
  <si>
    <t>Leigh OUTSCHOORN</t>
  </si>
  <si>
    <t>1h35:36.449</t>
  </si>
  <si>
    <t>+8:16.129</t>
  </si>
  <si>
    <t>+1:24.444</t>
  </si>
  <si>
    <t>1h35:36.500</t>
  </si>
  <si>
    <t>+8:16.180</t>
  </si>
  <si>
    <t>1h12:27.586</t>
  </si>
  <si>
    <t>1h20:23.218</t>
  </si>
  <si>
    <t>+7:55.632</t>
  </si>
  <si>
    <t>Chris PEARSE</t>
  </si>
  <si>
    <t>1h29:39.803</t>
  </si>
  <si>
    <t>+9:16.585</t>
  </si>
  <si>
    <t>Cassia BOGLIO</t>
  </si>
  <si>
    <t>1h01:38.605</t>
  </si>
  <si>
    <t>1h20:32.511</t>
  </si>
  <si>
    <t>1h20:32.753</t>
  </si>
  <si>
    <t>1h20:33.251</t>
  </si>
  <si>
    <t>1h20:33.339</t>
  </si>
  <si>
    <t>1h20:33.545</t>
  </si>
  <si>
    <t>1h20:34.112</t>
  </si>
  <si>
    <t>Alex BARRON</t>
  </si>
  <si>
    <t>1h26:57.363</t>
  </si>
  <si>
    <t>+6:24.852</t>
  </si>
  <si>
    <t>+6:23.251</t>
  </si>
  <si>
    <t>1h05:11.198</t>
  </si>
  <si>
    <t>1h05:34.508</t>
  </si>
  <si>
    <t>1h05:39.727</t>
  </si>
  <si>
    <t>1h05:51.325</t>
  </si>
  <si>
    <t>Peter WASHINGTON</t>
  </si>
  <si>
    <t>1h05:59.041</t>
  </si>
  <si>
    <t>1h08:11.156</t>
  </si>
  <si>
    <t>+2:59.958</t>
  </si>
  <si>
    <t>+2:12.115</t>
  </si>
  <si>
    <t>1h13:23.230</t>
  </si>
  <si>
    <t>+8:12.032</t>
  </si>
  <si>
    <t>+5:12.074</t>
  </si>
  <si>
    <t>1h08:20.282</t>
  </si>
  <si>
    <t>-??-</t>
  </si>
  <si>
    <t>- NH-00701 -</t>
  </si>
  <si>
    <t>Antoniades</t>
  </si>
  <si>
    <t>Race - Masters (U65)</t>
  </si>
  <si>
    <t>Backshall</t>
  </si>
  <si>
    <t>Race - Masters</t>
  </si>
  <si>
    <t>Lauryn</t>
  </si>
  <si>
    <t>Duchesne</t>
  </si>
  <si>
    <t>Rodney</t>
  </si>
  <si>
    <t>Lanigan</t>
  </si>
  <si>
    <t>Bryce</t>
  </si>
  <si>
    <t>McKiernan</t>
  </si>
  <si>
    <t>Neething</t>
  </si>
  <si>
    <t>Adelia</t>
  </si>
  <si>
    <t>Race - Elite</t>
  </si>
  <si>
    <t>Ngubula</t>
  </si>
  <si>
    <t>Koziba</t>
  </si>
  <si>
    <t>Pahl</t>
  </si>
  <si>
    <t>Adrian</t>
  </si>
  <si>
    <t>Ramos</t>
  </si>
  <si>
    <t>Reinaldo</t>
  </si>
  <si>
    <t>Savage</t>
  </si>
  <si>
    <t>Thurlby</t>
  </si>
  <si>
    <t>Phillip DeiSEL</t>
  </si>
  <si>
    <t>Mark Antoniades</t>
  </si>
  <si>
    <t>Michael Backshall</t>
  </si>
  <si>
    <t>Lauryn Backshall</t>
  </si>
  <si>
    <t>Allan Bowes</t>
  </si>
  <si>
    <t>Shane Clarke</t>
  </si>
  <si>
    <t>Maya Dominice</t>
  </si>
  <si>
    <t>Mark Duchesne</t>
  </si>
  <si>
    <t>Alastair  Evans</t>
  </si>
  <si>
    <t>Darren Freeman</t>
  </si>
  <si>
    <t>Matt Harris</t>
  </si>
  <si>
    <t>Ben Jackson</t>
  </si>
  <si>
    <t>Rodney King</t>
  </si>
  <si>
    <t>Bryce Lanigan</t>
  </si>
  <si>
    <t>Greg Manning</t>
  </si>
  <si>
    <t>Ryan Maughan</t>
  </si>
  <si>
    <t>Peter McKiernan</t>
  </si>
  <si>
    <t>Ben Mears</t>
  </si>
  <si>
    <t>Adelia Neething</t>
  </si>
  <si>
    <t>Kate Nelligan</t>
  </si>
  <si>
    <t>Koziba Ngubula</t>
  </si>
  <si>
    <t>Glyn Overal</t>
  </si>
  <si>
    <t>Adrian Pahl</t>
  </si>
  <si>
    <t>Reinaldo Ramos</t>
  </si>
  <si>
    <t>Mark Santo</t>
  </si>
  <si>
    <t>Daniel Savage</t>
  </si>
  <si>
    <t>Luke Skehan</t>
  </si>
  <si>
    <t>Craig Swaine</t>
  </si>
  <si>
    <t>Martin Thurlby</t>
  </si>
  <si>
    <t>Ryan Willmot</t>
  </si>
  <si>
    <t>Rodney KING</t>
  </si>
  <si>
    <t>1h39:32.954</t>
  </si>
  <si>
    <t>JAMES DERRICK</t>
  </si>
  <si>
    <t>1h39:33.542</t>
  </si>
  <si>
    <t>1h39:33.677</t>
  </si>
  <si>
    <t>JORDAN DAWSON</t>
  </si>
  <si>
    <t>1h39:33.874</t>
  </si>
  <si>
    <t>1h39:33.978</t>
  </si>
  <si>
    <t>1h39:34.229</t>
  </si>
  <si>
    <t>OLIVER BLEDDYN</t>
  </si>
  <si>
    <t>1h39:34.341</t>
  </si>
  <si>
    <t>ALASTAIR REID</t>
  </si>
  <si>
    <t>1h39:34.441</t>
  </si>
  <si>
    <t>1h39:34.579</t>
  </si>
  <si>
    <t>1h39:34.778</t>
  </si>
  <si>
    <t>COLIN ROSE</t>
  </si>
  <si>
    <t>1h39:35.195</t>
  </si>
  <si>
    <t>DOMINIC DA SILVA</t>
  </si>
  <si>
    <t>1h39:35.481</t>
  </si>
  <si>
    <t>LANCE PORTMAN</t>
  </si>
  <si>
    <t>1h39:35.877</t>
  </si>
  <si>
    <t>1h39:36.001</t>
  </si>
  <si>
    <t>1h39:36.160</t>
  </si>
  <si>
    <t>1h39:36.621</t>
  </si>
  <si>
    <t>1h39:36.697</t>
  </si>
  <si>
    <t>Ryan HAMPSHIRE</t>
  </si>
  <si>
    <t>1h39:37.044</t>
  </si>
  <si>
    <t>1h39:37.050</t>
  </si>
  <si>
    <t>TONY DOHERTY</t>
  </si>
  <si>
    <t>1h39:38.682</t>
  </si>
  <si>
    <t>1h39:40.140</t>
  </si>
  <si>
    <t>1h39:41.277</t>
  </si>
  <si>
    <t>1h39:41.765</t>
  </si>
  <si>
    <t>RYAN WILLMOT</t>
  </si>
  <si>
    <t>1h39:44.415</t>
  </si>
  <si>
    <t>BERNIE SWART</t>
  </si>
  <si>
    <t>Andrew LILLEY</t>
  </si>
  <si>
    <t>1h33:42.856</t>
  </si>
  <si>
    <t>SH-06472</t>
  </si>
  <si>
    <t>Alex BARDEN</t>
  </si>
  <si>
    <t>1h33:44.139</t>
  </si>
  <si>
    <t>THEODORE CODE</t>
  </si>
  <si>
    <t>1h33:45.405</t>
  </si>
  <si>
    <t>Matthew WARDYNEC</t>
  </si>
  <si>
    <t>1h33:46.459</t>
  </si>
  <si>
    <t>1h33:46.998</t>
  </si>
  <si>
    <t>Adam RALPH</t>
  </si>
  <si>
    <t>1h33:47.059</t>
  </si>
  <si>
    <t>1h33:47.390</t>
  </si>
  <si>
    <t>MITCHELL BOROS</t>
  </si>
  <si>
    <t>1h33:48.243</t>
  </si>
  <si>
    <t>CALUM MILNE</t>
  </si>
  <si>
    <t>1h33:48.766</t>
  </si>
  <si>
    <t>1h33:48.840</t>
  </si>
  <si>
    <t>RYAN MAUGHAN</t>
  </si>
  <si>
    <t>1h33:49.034</t>
  </si>
  <si>
    <t>Julian JOHNSON</t>
  </si>
  <si>
    <t>1h33:49.161</t>
  </si>
  <si>
    <t>Michaell PIROMALLI</t>
  </si>
  <si>
    <t>1h33:49.342</t>
  </si>
  <si>
    <t>1h33:49.553</t>
  </si>
  <si>
    <t>PETER CLARK</t>
  </si>
  <si>
    <t>1h33:49.974</t>
  </si>
  <si>
    <t>ADAM JONES</t>
  </si>
  <si>
    <t>1h33:50.127</t>
  </si>
  <si>
    <t>1h33:50.234</t>
  </si>
  <si>
    <t>Gregory MURRAY</t>
  </si>
  <si>
    <t>1h33:50.396</t>
  </si>
  <si>
    <t>1h33:51.000</t>
  </si>
  <si>
    <t>1h33:54.820</t>
  </si>
  <si>
    <t>JOHN CARTER</t>
  </si>
  <si>
    <t>1h34:02.889</t>
  </si>
  <si>
    <t>1h36:00.347</t>
  </si>
  <si>
    <t>+2:17.491</t>
  </si>
  <si>
    <t>+1:57.458</t>
  </si>
  <si>
    <t>1h43:00.868</t>
  </si>
  <si>
    <t>+9:18.012</t>
  </si>
  <si>
    <t>+7:00.521</t>
  </si>
  <si>
    <t>JOHN DUNCAN</t>
  </si>
  <si>
    <t>1h27:23.356</t>
  </si>
  <si>
    <t>1h28:45.103</t>
  </si>
  <si>
    <t>+1:21.747</t>
  </si>
  <si>
    <t>Antony SMITHSON</t>
  </si>
  <si>
    <t>1h22:35.285</t>
  </si>
  <si>
    <t>TAJ MUELLER</t>
  </si>
  <si>
    <t>1h22:35.427</t>
  </si>
  <si>
    <t>1h22:35.828</t>
  </si>
  <si>
    <t>1h22:36.014</t>
  </si>
  <si>
    <t>Peter WILSHAW</t>
  </si>
  <si>
    <t>1h22:36.269</t>
  </si>
  <si>
    <t>1h22:36.373</t>
  </si>
  <si>
    <t>Dean HAYS</t>
  </si>
  <si>
    <t>1h22:37.092</t>
  </si>
  <si>
    <t>1h22:37.227</t>
  </si>
  <si>
    <t>1h22:37.604</t>
  </si>
  <si>
    <t>Toby DEW</t>
  </si>
  <si>
    <t>1h22:37.693</t>
  </si>
  <si>
    <t>1h22:37.841</t>
  </si>
  <si>
    <t>JOHN WOOD</t>
  </si>
  <si>
    <t>1h22:38.244</t>
  </si>
  <si>
    <t>1h22:38.310</t>
  </si>
  <si>
    <t>NATASHA PERTWEE</t>
  </si>
  <si>
    <t>1h22:38.463</t>
  </si>
  <si>
    <t>1h22:38.737</t>
  </si>
  <si>
    <t>1h22:38.848</t>
  </si>
  <si>
    <t>1h22:38.926</t>
  </si>
  <si>
    <t>CRAIG SWAINE</t>
  </si>
  <si>
    <t>1h22:38.980</t>
  </si>
  <si>
    <t>1h22:39.369</t>
  </si>
  <si>
    <t>1h22:40.052</t>
  </si>
  <si>
    <t>1h22:41.050</t>
  </si>
  <si>
    <t>1h22:41.108</t>
  </si>
  <si>
    <t>1h22:43.626</t>
  </si>
  <si>
    <t>SHANE CLARKE</t>
  </si>
  <si>
    <t>1h22:45.612</t>
  </si>
  <si>
    <t>Jordan SMITH</t>
  </si>
  <si>
    <t>1h24:27.126</t>
  </si>
  <si>
    <t>+1:51.841</t>
  </si>
  <si>
    <t>+1:41.514</t>
  </si>
  <si>
    <t>LIAM DONLEY</t>
  </si>
  <si>
    <t>1h26:38.978</t>
  </si>
  <si>
    <t>+4:03.693</t>
  </si>
  <si>
    <t>+2:11.852</t>
  </si>
  <si>
    <t>1h00:27.479</t>
  </si>
  <si>
    <t>1h03:40.180</t>
  </si>
  <si>
    <t>+3:12.701</t>
  </si>
  <si>
    <t>WA</t>
  </si>
  <si>
    <t>1h28:25.713</t>
  </si>
  <si>
    <t>Kalan RALPH</t>
  </si>
  <si>
    <t>1h20:23.762</t>
  </si>
  <si>
    <t>1h20:23.867</t>
  </si>
  <si>
    <t>1h20:42.142</t>
  </si>
  <si>
    <t>1h21:06.311</t>
  </si>
  <si>
    <t>1h23:04.210</t>
  </si>
  <si>
    <t>+2:40.448</t>
  </si>
  <si>
    <t>+1:57.899</t>
  </si>
  <si>
    <t>1h25:32.314</t>
  </si>
  <si>
    <t>+5:08.552</t>
  </si>
  <si>
    <t>+2:28.104</t>
  </si>
  <si>
    <t>NICK COWIE</t>
  </si>
  <si>
    <t>1h28:38.584</t>
  </si>
  <si>
    <t>+8:14.822</t>
  </si>
  <si>
    <t>+3:06.270</t>
  </si>
  <si>
    <t>LISA OLIVERI</t>
  </si>
  <si>
    <t>1h06:57.006</t>
  </si>
  <si>
    <t>1h10:45.564</t>
  </si>
  <si>
    <t>DARCIE RICHARDS</t>
  </si>
  <si>
    <t>WC</t>
  </si>
  <si>
    <t>TENNEIKE BROWN</t>
  </si>
  <si>
    <t>1h11:26.564</t>
  </si>
  <si>
    <t>+11:41.214</t>
  </si>
  <si>
    <t>1h08:46.656</t>
  </si>
  <si>
    <t>1h08:52.395</t>
  </si>
  <si>
    <t>ANTONIO DA SILVA</t>
  </si>
  <si>
    <t>1h08:57.837</t>
  </si>
  <si>
    <t>1h09:08.113</t>
  </si>
  <si>
    <t>1h09:13.725</t>
  </si>
  <si>
    <t>SIMON STOLTON</t>
  </si>
  <si>
    <t>1h13:18.930</t>
  </si>
  <si>
    <t>+4:32.274</t>
  </si>
  <si>
    <t>+4:05.205</t>
  </si>
  <si>
    <t>Dakota SIME</t>
  </si>
  <si>
    <t>1h13:19.732</t>
  </si>
  <si>
    <t>+4:33.076</t>
  </si>
  <si>
    <t>Holly HITCHCOCK</t>
  </si>
  <si>
    <t>1h13:20.880</t>
  </si>
  <si>
    <t>+4:34.224</t>
  </si>
  <si>
    <t>1h15:56.912</t>
  </si>
  <si>
    <t>+7:10.256</t>
  </si>
  <si>
    <t>+2:36.032</t>
  </si>
  <si>
    <t>Carlyle</t>
  </si>
  <si>
    <t>Code</t>
  </si>
  <si>
    <t>Theodore</t>
  </si>
  <si>
    <t>Fieldhouse</t>
  </si>
  <si>
    <t>Hays</t>
  </si>
  <si>
    <t>Dean</t>
  </si>
  <si>
    <t>Daniel FIELDHOUSE</t>
  </si>
  <si>
    <t>DANiel SAVAGE</t>
  </si>
  <si>
    <t>ADELIA NEETHING</t>
  </si>
  <si>
    <t>CLINT HORT</t>
  </si>
  <si>
    <t>CONOR LEAHY</t>
  </si>
  <si>
    <t>00SCRATCH</t>
  </si>
  <si>
    <t>1h26:24.583</t>
  </si>
  <si>
    <t>+10:02.763</t>
  </si>
  <si>
    <t>+5:12.566</t>
  </si>
  <si>
    <t>1h26:38.899</t>
  </si>
  <si>
    <t>+10:17.079</t>
  </si>
  <si>
    <t>ARON BARCLAY</t>
  </si>
  <si>
    <t>1h26:39.378</t>
  </si>
  <si>
    <t>+10:17.558</t>
  </si>
  <si>
    <t>1h26:39.927</t>
  </si>
  <si>
    <t>+10:18.107</t>
  </si>
  <si>
    <t>Pat SACCANI-WILLIAMS</t>
  </si>
  <si>
    <t>1h26:41.674</t>
  </si>
  <si>
    <t>+10:19.854</t>
  </si>
  <si>
    <t>JAY LINDORFF</t>
  </si>
  <si>
    <t>01CHOP</t>
  </si>
  <si>
    <t>1h26:42.905</t>
  </si>
  <si>
    <t>+10:21.085</t>
  </si>
  <si>
    <t>BRAD HALL</t>
  </si>
  <si>
    <t>05CHOP</t>
  </si>
  <si>
    <t>1h26:43.752</t>
  </si>
  <si>
    <t>+10:21.932</t>
  </si>
  <si>
    <t>PAUL HEARNE</t>
  </si>
  <si>
    <t>1h26:52.015</t>
  </si>
  <si>
    <t>+10:30.195</t>
  </si>
  <si>
    <t>1h26:53.293</t>
  </si>
  <si>
    <t>+10:31.473</t>
  </si>
  <si>
    <t>JOSHUA HOWE</t>
  </si>
  <si>
    <t>07CHOP</t>
  </si>
  <si>
    <t>1h27:00.690</t>
  </si>
  <si>
    <t>+10:38.870</t>
  </si>
  <si>
    <t>JAMES ISMAIL</t>
  </si>
  <si>
    <t>1h27:12.474</t>
  </si>
  <si>
    <t>+10:50.654</t>
  </si>
  <si>
    <t>PV-33771</t>
  </si>
  <si>
    <t>MATT UPTON</t>
  </si>
  <si>
    <t>1h27:13.101</t>
  </si>
  <si>
    <t>+10:51.281</t>
  </si>
  <si>
    <t>NP-65922</t>
  </si>
  <si>
    <t>PAUL PROTTEY</t>
  </si>
  <si>
    <t>1h27:40.193</t>
  </si>
  <si>
    <t>+11:18.373</t>
  </si>
  <si>
    <t>ANDREW CALTABIANO</t>
  </si>
  <si>
    <t>1h27:42.686</t>
  </si>
  <si>
    <t>+11:20.866</t>
  </si>
  <si>
    <t>LACHLAN CONNAN</t>
  </si>
  <si>
    <t>1h28:02.720</t>
  </si>
  <si>
    <t>+11:40.900</t>
  </si>
  <si>
    <t>PHILLIP DEISEL</t>
  </si>
  <si>
    <t>1h28:05.613</t>
  </si>
  <si>
    <t>+11:43.793</t>
  </si>
  <si>
    <t>NICK WARD</t>
  </si>
  <si>
    <t>1h28:21.289</t>
  </si>
  <si>
    <t>+11:59.469</t>
  </si>
  <si>
    <t>1h28:26.085</t>
  </si>
  <si>
    <t>+12:04.265</t>
  </si>
  <si>
    <t>1h28:45.956</t>
  </si>
  <si>
    <t>+12:24.136</t>
  </si>
  <si>
    <t>ALASTAIR MILNE</t>
  </si>
  <si>
    <t>1h28:54.756</t>
  </si>
  <si>
    <t>+12:32.936</t>
  </si>
  <si>
    <t>1h29:12.431</t>
  </si>
  <si>
    <t>+12:50.611</t>
  </si>
  <si>
    <t>GREG MURRAY</t>
  </si>
  <si>
    <t>1h29:13.054</t>
  </si>
  <si>
    <t>+12:51.234</t>
  </si>
  <si>
    <t>09CHOP</t>
  </si>
  <si>
    <t>1h29:25.152</t>
  </si>
  <si>
    <t>+13:03.332</t>
  </si>
  <si>
    <t>OWEN HENDERSON</t>
  </si>
  <si>
    <t>1h32:21.820</t>
  </si>
  <si>
    <t>1h32:46.198</t>
  </si>
  <si>
    <t>+16:24.378</t>
  </si>
  <si>
    <t>+1:39.213</t>
  </si>
  <si>
    <t>1h34:56.053</t>
  </si>
  <si>
    <t>+18:34.233</t>
  </si>
  <si>
    <t>1h34:56.128</t>
  </si>
  <si>
    <t>+18:34.308</t>
  </si>
  <si>
    <t>LAURA HODGES</t>
  </si>
  <si>
    <t>1h35:53.521</t>
  </si>
  <si>
    <t>+4:14.701</t>
  </si>
  <si>
    <t>1h36:05.428</t>
  </si>
  <si>
    <t>+3:43.608</t>
  </si>
  <si>
    <t>1h36:27.017</t>
  </si>
  <si>
    <t>+4:50.197</t>
  </si>
  <si>
    <t>SHAUN HODGES</t>
  </si>
  <si>
    <t>1h36:53.340</t>
  </si>
  <si>
    <t>+4:14.520</t>
  </si>
  <si>
    <t>1h39:14.214</t>
  </si>
  <si>
    <t>+10:20.394</t>
  </si>
  <si>
    <t>ALASTAIR EVANS</t>
  </si>
  <si>
    <t>1h45:17.360</t>
  </si>
  <si>
    <t>+11:22.540</t>
  </si>
  <si>
    <t>1h47:54.985</t>
  </si>
  <si>
    <t>+14:45.165</t>
  </si>
  <si>
    <t>DHARLIA HAINES</t>
  </si>
  <si>
    <t>1h51:59.615</t>
  </si>
  <si>
    <t>+18:20.795</t>
  </si>
  <si>
    <t>+1:56.417</t>
  </si>
  <si>
    <t>12CHOP</t>
  </si>
  <si>
    <t>1h54:52.267</t>
  </si>
  <si>
    <t>+14:29.125</t>
  </si>
  <si>
    <t>+1:25.793</t>
  </si>
  <si>
    <t>1h01:32.436</t>
  </si>
  <si>
    <t>1h05:28.519</t>
  </si>
  <si>
    <t>+3:54.761</t>
  </si>
  <si>
    <t>MATTHEW CONNAN</t>
  </si>
  <si>
    <t>03CHOP</t>
  </si>
  <si>
    <t>- RH-28516 -</t>
  </si>
  <si>
    <t>CRAIG WILSON</t>
  </si>
  <si>
    <t>1h25:16.661</t>
  </si>
  <si>
    <t>CV-94210</t>
  </si>
  <si>
    <t>1h21:15.416</t>
  </si>
  <si>
    <t>COOPER BATES</t>
  </si>
  <si>
    <t>HAYDEN THORPE</t>
  </si>
  <si>
    <t>STEVE BALL</t>
  </si>
  <si>
    <t>ALEX BARRON</t>
  </si>
  <si>
    <t>TOBY DEW</t>
  </si>
  <si>
    <t>GLYN OVERAL</t>
  </si>
  <si>
    <t>NATHAN BEECK</t>
  </si>
  <si>
    <t>KL-38152</t>
  </si>
  <si>
    <t>GREG MANNING</t>
  </si>
  <si>
    <t>CORY GAIDZIONIS</t>
  </si>
  <si>
    <t>Peter MCKIERNaN</t>
  </si>
  <si>
    <t>1h53:53.110</t>
  </si>
  <si>
    <t>1h53:53.251</t>
  </si>
  <si>
    <t>Luke PLEDGER</t>
  </si>
  <si>
    <t>1h53:53.798</t>
  </si>
  <si>
    <t>PW-77354</t>
  </si>
  <si>
    <t>1h53:54.512</t>
  </si>
  <si>
    <t>1h53:54.514</t>
  </si>
  <si>
    <t>1h53:54.891</t>
  </si>
  <si>
    <t>1h53:54.949</t>
  </si>
  <si>
    <t>1h54:03.707</t>
  </si>
  <si>
    <t>ADRIAN PAHL</t>
  </si>
  <si>
    <t>1h59:37.944</t>
  </si>
  <si>
    <t>+5:44.834</t>
  </si>
  <si>
    <t>+5:34.237</t>
  </si>
  <si>
    <t>1h34:50.336</t>
  </si>
  <si>
    <t>1h50:54.362</t>
  </si>
  <si>
    <t>1h36:29.600</t>
  </si>
  <si>
    <t>1h36:30.856</t>
  </si>
  <si>
    <t>RICHARD WOODS</t>
  </si>
  <si>
    <t>1h34:47.780</t>
  </si>
  <si>
    <t>1h34:48.011</t>
  </si>
  <si>
    <t>KELANA SALEH</t>
  </si>
  <si>
    <t>1h34:48.232</t>
  </si>
  <si>
    <t>1h34:48.237</t>
  </si>
  <si>
    <t>1h34:48.352</t>
  </si>
  <si>
    <t>1h34:49.450</t>
  </si>
  <si>
    <t>DAVID KENNEDY</t>
  </si>
  <si>
    <t>1h34:49.850</t>
  </si>
  <si>
    <t>RODNEY KING</t>
  </si>
  <si>
    <t>1h34:50.080</t>
  </si>
  <si>
    <t>1h34:53.701</t>
  </si>
  <si>
    <t>1h34:55.374</t>
  </si>
  <si>
    <t>JASON BAILEY</t>
  </si>
  <si>
    <t>1h34:56.838</t>
  </si>
  <si>
    <t>1h34:57.493</t>
  </si>
  <si>
    <t>1h34:58.313</t>
  </si>
  <si>
    <t>1h35:05.366</t>
  </si>
  <si>
    <t>1h27:25.180</t>
  </si>
  <si>
    <t>PETER MCKIERNAN</t>
  </si>
  <si>
    <t>Michael JANSEN</t>
  </si>
  <si>
    <t>1h25:40.469</t>
  </si>
  <si>
    <t>1h25:41.199</t>
  </si>
  <si>
    <t>1h25:41.324</t>
  </si>
  <si>
    <t>1h25:42.982</t>
  </si>
  <si>
    <t>DANNY SAVAGE</t>
  </si>
  <si>
    <t>1h25:44.050</t>
  </si>
  <si>
    <t>1h25:44.364</t>
  </si>
  <si>
    <t>David BAKER</t>
  </si>
  <si>
    <t>1h25:44.373</t>
  </si>
  <si>
    <t>VIM SEPHTON</t>
  </si>
  <si>
    <t>1h25:44.401</t>
  </si>
  <si>
    <t>DEAN HAYS</t>
  </si>
  <si>
    <t>1h25:45.423</t>
  </si>
  <si>
    <t>1h25:47.293</t>
  </si>
  <si>
    <t>1h25:49.363</t>
  </si>
  <si>
    <t>1h26:03.355</t>
  </si>
  <si>
    <t>Luke BAKER</t>
  </si>
  <si>
    <t>1h26:28.581</t>
  </si>
  <si>
    <t>Abraham KARYADI</t>
  </si>
  <si>
    <t>1h14:41.118</t>
  </si>
  <si>
    <t>Kelly QUARTERMAINE</t>
  </si>
  <si>
    <t>1h14:42.243</t>
  </si>
  <si>
    <t>1h14:42.319</t>
  </si>
  <si>
    <t>1h14:42.380</t>
  </si>
  <si>
    <t>CLINTON HORT</t>
  </si>
  <si>
    <t>LAURYN BACKSHALL</t>
  </si>
  <si>
    <t>1h10:49.496</t>
  </si>
  <si>
    <t>1h10:49.570</t>
  </si>
  <si>
    <t>MICHAEL BACKSHALL</t>
  </si>
  <si>
    <t>1h10:53.573</t>
  </si>
  <si>
    <t>1h41:09.192</t>
  </si>
  <si>
    <t>1h41:27.842</t>
  </si>
  <si>
    <t>1h41:27.994</t>
  </si>
  <si>
    <t>Kieran SCOTT</t>
  </si>
  <si>
    <t>1h41:28.887</t>
  </si>
  <si>
    <t>1h41:35.306</t>
  </si>
  <si>
    <t>1h44:33.604</t>
  </si>
  <si>
    <t>+3:24.412</t>
  </si>
  <si>
    <t>+2:58.298</t>
  </si>
  <si>
    <t>1h26:25.138</t>
  </si>
  <si>
    <t>1h29:31.595</t>
  </si>
  <si>
    <t>+3:06.457</t>
  </si>
  <si>
    <t>MATTHEW HARVEY</t>
  </si>
  <si>
    <t>1h00:56.352</t>
  </si>
  <si>
    <t>EMILY MASCARO</t>
  </si>
  <si>
    <t>1h18:53.457</t>
  </si>
  <si>
    <t>+17:57.105</t>
  </si>
  <si>
    <t>MATTHEW PETERSON</t>
  </si>
  <si>
    <t>+8 Laps</t>
  </si>
  <si>
    <t>+10 Laps</t>
  </si>
  <si>
    <t>1h17:30.093</t>
  </si>
  <si>
    <t>TIMOTHY HARVEY</t>
  </si>
  <si>
    <t>1h08:05.891</t>
  </si>
  <si>
    <t>ALEX BARDEN</t>
  </si>
  <si>
    <t>1h54:47.058</t>
  </si>
  <si>
    <t>1h54:48.018</t>
  </si>
  <si>
    <t>1h54:48.785</t>
  </si>
  <si>
    <t>James ISMAIL</t>
  </si>
  <si>
    <t>1h54:49.796</t>
  </si>
  <si>
    <t>1h54:49.926</t>
  </si>
  <si>
    <t>TIM HOPKINS</t>
  </si>
  <si>
    <t>1h54:50.281</t>
  </si>
  <si>
    <t>1h54:50.367</t>
  </si>
  <si>
    <t>1h54:50.602</t>
  </si>
  <si>
    <t>1h54:50.627</t>
  </si>
  <si>
    <t>1h54:52.340</t>
  </si>
  <si>
    <t>1h54:53.050</t>
  </si>
  <si>
    <t>1h54:54.162</t>
  </si>
  <si>
    <t>Erin NOLAN</t>
  </si>
  <si>
    <t>1h54:53.135</t>
  </si>
  <si>
    <t>STEFF VAN AMERONGEN</t>
  </si>
  <si>
    <t>1h54:59.042</t>
  </si>
  <si>
    <t>1h54:59.173</t>
  </si>
  <si>
    <t>1h55:50.952</t>
  </si>
  <si>
    <t>MELISSA ROBINSON</t>
  </si>
  <si>
    <t>1h40:01.467</t>
  </si>
  <si>
    <t>MICHAEL PIROMALLI</t>
  </si>
  <si>
    <t>1h53:02.170</t>
  </si>
  <si>
    <t>+13:00.703</t>
  </si>
  <si>
    <t>1h33:00.428</t>
  </si>
  <si>
    <t>1h22:53.956</t>
  </si>
  <si>
    <t>1h22:54.282</t>
  </si>
  <si>
    <t>BEN PEPPER</t>
  </si>
  <si>
    <t>1h22:54.296</t>
  </si>
  <si>
    <t>PAUL HUTCHINSON</t>
  </si>
  <si>
    <t>1h22:54.954</t>
  </si>
  <si>
    <t>ASHTON SIME</t>
  </si>
  <si>
    <t>1h22:55.111</t>
  </si>
  <si>
    <t>1h22:56.184</t>
  </si>
  <si>
    <t>1h22:56.523</t>
  </si>
  <si>
    <t>Mark GLORIE</t>
  </si>
  <si>
    <t>1h22:58.237</t>
  </si>
  <si>
    <t>1h22:59.789</t>
  </si>
  <si>
    <t>1h23:01.950</t>
  </si>
  <si>
    <t>1h15:14.240</t>
  </si>
  <si>
    <t>1h06:56.585</t>
  </si>
  <si>
    <t>1h17:32.638</t>
  </si>
  <si>
    <t>1h17:34.670</t>
  </si>
  <si>
    <t>1h17:34.901</t>
  </si>
  <si>
    <t>1h17:48.047</t>
  </si>
  <si>
    <t>1h17:48.732</t>
  </si>
  <si>
    <t>1h17:49.072</t>
  </si>
  <si>
    <t>GUY PERTWEE</t>
  </si>
  <si>
    <t>U13</t>
  </si>
  <si>
    <t>+3:20.900</t>
  </si>
  <si>
    <t>DAKOTA SIME</t>
  </si>
  <si>
    <t>+3:21.053</t>
  </si>
  <si>
    <t>Chris HORT</t>
  </si>
  <si>
    <t>Burrows-Bilton</t>
  </si>
  <si>
    <t>Victoria</t>
  </si>
  <si>
    <t>Douglas</t>
  </si>
  <si>
    <t>Karyadi</t>
  </si>
  <si>
    <t>Abraham</t>
  </si>
  <si>
    <t>Pellowe</t>
  </si>
  <si>
    <t>Rees</t>
  </si>
  <si>
    <t>Rho</t>
  </si>
  <si>
    <t>Debra</t>
  </si>
  <si>
    <t>Sephton</t>
  </si>
  <si>
    <t>Vim</t>
  </si>
  <si>
    <t>Wood</t>
  </si>
  <si>
    <t>Woods</t>
  </si>
  <si>
    <t>Race - Mashers (U65)</t>
  </si>
  <si>
    <t>Christopher Hort</t>
  </si>
  <si>
    <t>DaNiel Savage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</si>
</sst>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theme="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theme="4" tint="-0.249977111117893"/>
      </top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66">
    <xf numFmtId="0" fontId="0" fillId="0" borderId="0" xfId="0"/>
    <xf numFmtId="47" fontId="0" fillId="0" borderId="0" xfId="0" applyNumberFormat="1"/>
    <xf numFmtId="0" fontId="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/>
    <xf numFmtId="0" fontId="4" fillId="0" borderId="0" xfId="0" applyFont="1"/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164" fontId="0" fillId="0" borderId="7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/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15" xfId="0" applyBorder="1"/>
    <xf numFmtId="0" fontId="3" fillId="3" borderId="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5" fillId="4" borderId="0" xfId="0" applyFont="1" applyFill="1"/>
    <xf numFmtId="0" fontId="5" fillId="5" borderId="16" xfId="0" applyFont="1" applyFill="1" applyBorder="1"/>
    <xf numFmtId="0" fontId="5" fillId="5" borderId="17" xfId="0" applyFont="1" applyFill="1" applyBorder="1" applyAlignment="1">
      <alignment horizontal="center"/>
    </xf>
    <xf numFmtId="0" fontId="5" fillId="5" borderId="18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5" borderId="0" xfId="0" applyFill="1"/>
    <xf numFmtId="0" fontId="8" fillId="8" borderId="22" xfId="0" applyFont="1" applyFill="1" applyBorder="1" applyAlignment="1">
      <alignment horizontal="left" wrapText="1"/>
    </xf>
    <xf numFmtId="0" fontId="8" fillId="8" borderId="22" xfId="0" applyFont="1" applyFill="1" applyBorder="1" applyAlignment="1">
      <alignment wrapText="1"/>
    </xf>
    <xf numFmtId="0" fontId="8" fillId="8" borderId="22" xfId="0" applyFont="1" applyFill="1" applyBorder="1" applyAlignment="1">
      <alignment horizontal="center" wrapText="1"/>
    </xf>
    <xf numFmtId="0" fontId="0" fillId="0" borderId="0" xfId="0" applyFont="1" applyAlignment="1">
      <alignment horizontal="left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9" fontId="0" fillId="0" borderId="0" xfId="1" applyFont="1"/>
    <xf numFmtId="0" fontId="0" fillId="7" borderId="16" xfId="0" applyFill="1" applyBorder="1" applyAlignment="1">
      <alignment horizontal="center"/>
    </xf>
    <xf numFmtId="0" fontId="0" fillId="7" borderId="17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7" borderId="3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8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6" borderId="6" xfId="0" applyFill="1" applyBorder="1" applyAlignment="1">
      <alignment horizontal="center" vertical="center"/>
    </xf>
    <xf numFmtId="0" fontId="0" fillId="6" borderId="8" xfId="0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0E0530-A300-46DE-8DEC-EC9BEEE3C5B0}">
  <dimension ref="A1:I35"/>
  <sheetViews>
    <sheetView workbookViewId="0">
      <selection activeCell="G8" sqref="G8"/>
    </sheetView>
  </sheetViews>
  <sheetFormatPr defaultRowHeight="15" x14ac:dyDescent="0.25"/>
  <cols>
    <col min="1" max="1" width="12.5703125" customWidth="1"/>
  </cols>
  <sheetData>
    <row r="1" spans="1:7" x14ac:dyDescent="0.25">
      <c r="A1" s="49" t="s">
        <v>460</v>
      </c>
      <c r="B1" s="49"/>
      <c r="C1" s="49"/>
      <c r="D1" s="8"/>
      <c r="E1" s="9"/>
      <c r="F1" s="10"/>
      <c r="G1" s="9"/>
    </row>
    <row r="2" spans="1:7" x14ac:dyDescent="0.25">
      <c r="A2" s="11" t="s">
        <v>461</v>
      </c>
      <c r="B2" s="11" t="s">
        <v>457</v>
      </c>
      <c r="C2" s="11" t="s">
        <v>5</v>
      </c>
      <c r="D2" s="11" t="s">
        <v>462</v>
      </c>
      <c r="F2" s="10"/>
    </row>
    <row r="3" spans="1:7" ht="15.75" thickBot="1" x14ac:dyDescent="0.3">
      <c r="A3" s="12"/>
      <c r="B3" s="8"/>
      <c r="C3" s="11"/>
      <c r="D3" s="12"/>
      <c r="F3" s="10"/>
    </row>
    <row r="4" spans="1:7" x14ac:dyDescent="0.25">
      <c r="A4" s="50" t="s">
        <v>463</v>
      </c>
      <c r="B4" s="13" t="s">
        <v>464</v>
      </c>
      <c r="C4" s="13">
        <v>8</v>
      </c>
      <c r="D4" s="14">
        <v>70.400000000000006</v>
      </c>
      <c r="F4" s="10"/>
    </row>
    <row r="5" spans="1:7" x14ac:dyDescent="0.25">
      <c r="A5" s="51"/>
      <c r="B5" s="15" t="s">
        <v>465</v>
      </c>
      <c r="C5" s="10">
        <v>7</v>
      </c>
      <c r="D5" s="16">
        <v>61.6</v>
      </c>
      <c r="F5" s="10"/>
    </row>
    <row r="6" spans="1:7" x14ac:dyDescent="0.25">
      <c r="A6" s="51"/>
      <c r="B6" s="15" t="s">
        <v>466</v>
      </c>
      <c r="C6" s="10">
        <v>6</v>
      </c>
      <c r="D6" s="16">
        <v>52.8</v>
      </c>
      <c r="F6" s="10"/>
    </row>
    <row r="7" spans="1:7" x14ac:dyDescent="0.25">
      <c r="A7" s="51"/>
      <c r="B7" s="15" t="s">
        <v>467</v>
      </c>
      <c r="C7" s="10">
        <v>5</v>
      </c>
      <c r="D7" s="17">
        <v>44</v>
      </c>
      <c r="F7" s="10"/>
    </row>
    <row r="8" spans="1:7" x14ac:dyDescent="0.25">
      <c r="A8" s="51"/>
      <c r="B8" s="15" t="s">
        <v>468</v>
      </c>
      <c r="C8" s="10">
        <v>4</v>
      </c>
      <c r="D8" s="16">
        <v>35.200000000000003</v>
      </c>
      <c r="F8" s="10"/>
    </row>
    <row r="9" spans="1:7" ht="15.75" thickBot="1" x14ac:dyDescent="0.3">
      <c r="A9" s="52"/>
      <c r="B9" s="18" t="s">
        <v>469</v>
      </c>
      <c r="C9" s="10">
        <v>1</v>
      </c>
      <c r="D9" s="19">
        <v>8.8000000000000007</v>
      </c>
      <c r="F9" s="10"/>
    </row>
    <row r="10" spans="1:7" x14ac:dyDescent="0.25">
      <c r="A10" s="53" t="s">
        <v>470</v>
      </c>
      <c r="B10" s="13" t="s">
        <v>464</v>
      </c>
      <c r="C10" s="13">
        <v>7</v>
      </c>
      <c r="D10" s="20">
        <v>74.900000000000006</v>
      </c>
      <c r="F10" s="10"/>
    </row>
    <row r="11" spans="1:7" x14ac:dyDescent="0.25">
      <c r="A11" s="54"/>
      <c r="B11" s="15" t="s">
        <v>465</v>
      </c>
      <c r="C11" s="10">
        <v>6</v>
      </c>
      <c r="D11" s="21">
        <v>64.2</v>
      </c>
      <c r="F11" s="10"/>
    </row>
    <row r="12" spans="1:7" x14ac:dyDescent="0.25">
      <c r="A12" s="54"/>
      <c r="B12" s="15" t="s">
        <v>466</v>
      </c>
      <c r="C12" s="10">
        <v>5</v>
      </c>
      <c r="D12" s="21">
        <v>53.5</v>
      </c>
      <c r="F12" s="10"/>
    </row>
    <row r="13" spans="1:7" x14ac:dyDescent="0.25">
      <c r="A13" s="54"/>
      <c r="B13" s="15" t="s">
        <v>467</v>
      </c>
      <c r="C13" s="10">
        <v>4</v>
      </c>
      <c r="D13" s="21">
        <v>42.8</v>
      </c>
      <c r="F13" s="10"/>
    </row>
    <row r="14" spans="1:7" x14ac:dyDescent="0.25">
      <c r="A14" s="54"/>
      <c r="B14" s="15" t="s">
        <v>468</v>
      </c>
      <c r="C14" s="10">
        <v>3</v>
      </c>
      <c r="D14" s="21">
        <v>32.1</v>
      </c>
      <c r="F14" s="10"/>
    </row>
    <row r="15" spans="1:7" ht="15.75" thickBot="1" x14ac:dyDescent="0.3">
      <c r="A15" s="55"/>
      <c r="B15" s="18" t="s">
        <v>469</v>
      </c>
      <c r="C15" s="10">
        <v>1</v>
      </c>
      <c r="D15" s="22">
        <v>10.7</v>
      </c>
      <c r="F15" s="10"/>
    </row>
    <row r="16" spans="1:7" x14ac:dyDescent="0.25">
      <c r="A16" s="56" t="s">
        <v>471</v>
      </c>
      <c r="B16" s="13" t="s">
        <v>464</v>
      </c>
      <c r="C16" s="13">
        <v>8</v>
      </c>
      <c r="D16" s="20">
        <v>69.599999999999994</v>
      </c>
      <c r="F16" s="10">
        <v>60.899999999999991</v>
      </c>
      <c r="G16">
        <v>78.3</v>
      </c>
    </row>
    <row r="17" spans="1:9" x14ac:dyDescent="0.25">
      <c r="A17" s="57"/>
      <c r="B17" s="15" t="s">
        <v>465</v>
      </c>
      <c r="C17" s="10">
        <v>7</v>
      </c>
      <c r="D17" s="21">
        <v>60.9</v>
      </c>
      <c r="F17" s="10">
        <v>52.199999999999996</v>
      </c>
    </row>
    <row r="18" spans="1:9" x14ac:dyDescent="0.25">
      <c r="A18" s="57"/>
      <c r="B18" s="15" t="s">
        <v>466</v>
      </c>
      <c r="C18" s="10">
        <v>6</v>
      </c>
      <c r="D18" s="21">
        <v>52.2</v>
      </c>
      <c r="F18" s="10">
        <v>43.500000000000007</v>
      </c>
    </row>
    <row r="19" spans="1:9" x14ac:dyDescent="0.25">
      <c r="A19" s="57"/>
      <c r="B19" s="15" t="s">
        <v>467</v>
      </c>
      <c r="C19" s="10">
        <v>5</v>
      </c>
      <c r="D19" s="21">
        <v>43.5</v>
      </c>
      <c r="F19" s="10">
        <v>34.799999999999997</v>
      </c>
    </row>
    <row r="20" spans="1:9" x14ac:dyDescent="0.25">
      <c r="A20" s="57"/>
      <c r="B20" s="15" t="s">
        <v>468</v>
      </c>
      <c r="C20" s="10">
        <v>4</v>
      </c>
      <c r="D20" s="21">
        <v>34.799999999999997</v>
      </c>
      <c r="F20" s="10">
        <v>26.099999999999998</v>
      </c>
    </row>
    <row r="21" spans="1:9" ht="15.75" thickBot="1" x14ac:dyDescent="0.3">
      <c r="A21" s="58"/>
      <c r="B21" s="18" t="s">
        <v>469</v>
      </c>
      <c r="C21" s="18">
        <v>3</v>
      </c>
      <c r="D21" s="22">
        <v>26.099999999999998</v>
      </c>
      <c r="F21" s="10">
        <v>26.099999999999998</v>
      </c>
    </row>
    <row r="22" spans="1:9" x14ac:dyDescent="0.25">
      <c r="B22" s="9"/>
      <c r="C22" s="10"/>
      <c r="F22" s="10"/>
    </row>
    <row r="23" spans="1:9" x14ac:dyDescent="0.25">
      <c r="A23" s="59" t="s">
        <v>472</v>
      </c>
      <c r="B23" s="60"/>
      <c r="C23" s="60"/>
      <c r="D23" s="60"/>
      <c r="E23" s="60"/>
      <c r="F23" s="60"/>
      <c r="G23" s="60"/>
      <c r="H23" s="60"/>
      <c r="I23" s="61"/>
    </row>
    <row r="24" spans="1:9" x14ac:dyDescent="0.25">
      <c r="A24" s="62"/>
      <c r="B24" s="63"/>
      <c r="C24" s="63"/>
      <c r="D24" s="63"/>
      <c r="E24" s="63"/>
      <c r="F24" s="63"/>
      <c r="G24" s="63"/>
      <c r="H24" s="63"/>
      <c r="I24" s="64"/>
    </row>
    <row r="25" spans="1:9" x14ac:dyDescent="0.25">
      <c r="A25" s="32" t="s">
        <v>473</v>
      </c>
      <c r="B25" s="33" t="s">
        <v>474</v>
      </c>
      <c r="C25" s="33">
        <v>7</v>
      </c>
      <c r="D25" s="33">
        <v>6</v>
      </c>
      <c r="E25" s="33">
        <v>5</v>
      </c>
      <c r="F25" s="33">
        <v>4</v>
      </c>
      <c r="G25" s="33">
        <v>3</v>
      </c>
      <c r="H25" s="33">
        <v>2</v>
      </c>
      <c r="I25" s="34">
        <v>1</v>
      </c>
    </row>
    <row r="26" spans="1:9" x14ac:dyDescent="0.25">
      <c r="A26" s="35" t="s">
        <v>475</v>
      </c>
      <c r="B26" s="46" t="s">
        <v>472</v>
      </c>
      <c r="C26" s="47"/>
      <c r="D26" s="47"/>
      <c r="E26" s="47"/>
      <c r="F26" s="47"/>
      <c r="G26" s="47"/>
      <c r="H26" s="47"/>
      <c r="I26" s="48"/>
    </row>
    <row r="27" spans="1:9" x14ac:dyDescent="0.25">
      <c r="A27" s="23" t="s">
        <v>476</v>
      </c>
      <c r="B27" s="15">
        <v>12</v>
      </c>
      <c r="C27" s="15">
        <v>10</v>
      </c>
      <c r="D27" s="15">
        <v>8</v>
      </c>
      <c r="E27" s="15">
        <v>6</v>
      </c>
      <c r="F27" s="15">
        <v>4</v>
      </c>
      <c r="G27" s="15">
        <v>3</v>
      </c>
      <c r="H27" s="15">
        <v>3</v>
      </c>
      <c r="I27" s="24">
        <v>3</v>
      </c>
    </row>
    <row r="28" spans="1:9" x14ac:dyDescent="0.25">
      <c r="A28" s="23" t="s">
        <v>477</v>
      </c>
      <c r="B28" s="15">
        <v>8</v>
      </c>
      <c r="C28" s="15">
        <v>7</v>
      </c>
      <c r="D28" s="15">
        <v>6</v>
      </c>
      <c r="E28" s="15">
        <v>5</v>
      </c>
      <c r="F28" s="15">
        <v>3</v>
      </c>
      <c r="G28" s="15">
        <v>2</v>
      </c>
      <c r="H28" s="15">
        <v>2</v>
      </c>
      <c r="I28" s="24">
        <v>2</v>
      </c>
    </row>
    <row r="29" spans="1:9" x14ac:dyDescent="0.25">
      <c r="A29" s="23" t="s">
        <v>478</v>
      </c>
      <c r="B29" s="15">
        <v>5</v>
      </c>
      <c r="C29" s="15">
        <v>4</v>
      </c>
      <c r="D29" s="15">
        <v>3</v>
      </c>
      <c r="E29" s="15">
        <v>3</v>
      </c>
      <c r="F29" s="15">
        <v>2</v>
      </c>
      <c r="G29" s="15">
        <v>2</v>
      </c>
      <c r="H29" s="15"/>
      <c r="I29" s="24"/>
    </row>
    <row r="30" spans="1:9" x14ac:dyDescent="0.25">
      <c r="A30" s="23" t="s">
        <v>479</v>
      </c>
      <c r="B30" s="15">
        <v>3</v>
      </c>
      <c r="C30" s="15">
        <v>3</v>
      </c>
      <c r="D30" s="15">
        <v>2</v>
      </c>
      <c r="E30" s="15">
        <v>2</v>
      </c>
      <c r="F30" s="15">
        <v>2</v>
      </c>
      <c r="G30" s="15"/>
      <c r="H30" s="15"/>
      <c r="I30" s="24"/>
    </row>
    <row r="31" spans="1:9" x14ac:dyDescent="0.25">
      <c r="A31" s="23" t="s">
        <v>480</v>
      </c>
      <c r="B31" s="15">
        <v>2</v>
      </c>
      <c r="C31" s="15">
        <v>2</v>
      </c>
      <c r="D31" s="15">
        <v>2</v>
      </c>
      <c r="E31" s="15">
        <v>2</v>
      </c>
      <c r="F31" s="15"/>
      <c r="G31" s="15"/>
      <c r="H31" s="15"/>
      <c r="I31" s="24"/>
    </row>
    <row r="32" spans="1:9" x14ac:dyDescent="0.25">
      <c r="A32" s="23" t="s">
        <v>481</v>
      </c>
      <c r="B32" s="15">
        <v>2</v>
      </c>
      <c r="C32" s="15">
        <v>2</v>
      </c>
      <c r="D32" s="15">
        <v>2</v>
      </c>
      <c r="E32" s="15"/>
      <c r="F32" s="15"/>
      <c r="G32" s="15"/>
      <c r="H32" s="15"/>
      <c r="I32" s="24"/>
    </row>
    <row r="33" spans="1:9" x14ac:dyDescent="0.25">
      <c r="A33" s="23" t="s">
        <v>482</v>
      </c>
      <c r="B33" s="15">
        <v>2</v>
      </c>
      <c r="C33" s="15">
        <v>2</v>
      </c>
      <c r="D33" s="15"/>
      <c r="E33" s="15"/>
      <c r="F33" s="15"/>
      <c r="G33" s="15"/>
      <c r="H33" s="15"/>
      <c r="I33" s="24"/>
    </row>
    <row r="34" spans="1:9" x14ac:dyDescent="0.25">
      <c r="A34" s="23" t="s">
        <v>483</v>
      </c>
      <c r="B34" s="15">
        <v>2</v>
      </c>
      <c r="C34" s="15"/>
      <c r="D34" s="15"/>
      <c r="E34" s="15"/>
      <c r="F34" s="15"/>
      <c r="G34" s="15"/>
      <c r="H34" s="15"/>
      <c r="I34" s="24"/>
    </row>
    <row r="35" spans="1:9" x14ac:dyDescent="0.25">
      <c r="A35" s="25"/>
      <c r="B35" s="26"/>
      <c r="C35" s="27"/>
      <c r="D35" s="26"/>
      <c r="E35" s="26"/>
      <c r="F35" s="27"/>
      <c r="G35" s="26"/>
      <c r="H35" s="26"/>
      <c r="I35" s="28"/>
    </row>
  </sheetData>
  <sheetProtection algorithmName="SHA-512" hashValue="a7udSMq3xaa+/lULDPgrD9jl8AKFmZA3PXcbRI6ulw1nEPN4/zkmRh+lYRj9n2qllOqwc+GP/vyc/HMD7JTI/g==" saltValue="nxgvnX9z6dMpB/qE/QfCrQ==" spinCount="100000" sheet="1" objects="1" scenarios="1" selectLockedCells="1"/>
  <mergeCells count="6">
    <mergeCell ref="B26:I26"/>
    <mergeCell ref="A1:C1"/>
    <mergeCell ref="A4:A9"/>
    <mergeCell ref="A10:A15"/>
    <mergeCell ref="A16:A21"/>
    <mergeCell ref="A23:I2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02B94F-A2C0-475D-814E-CBEA57F92AA4}">
  <dimension ref="A1:N99"/>
  <sheetViews>
    <sheetView workbookViewId="0">
      <selection activeCell="G8" sqref="G8"/>
    </sheetView>
  </sheetViews>
  <sheetFormatPr defaultRowHeight="15" x14ac:dyDescent="0.25"/>
  <cols>
    <col min="3" max="3" width="22" bestFit="1" customWidth="1"/>
    <col min="11" max="11" width="12.140625" bestFit="1" customWidth="1"/>
    <col min="12" max="12" width="18.140625" bestFit="1" customWidth="1"/>
    <col min="13" max="13" width="28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9</v>
      </c>
    </row>
    <row r="2" spans="1:14" x14ac:dyDescent="0.25">
      <c r="A2">
        <v>1</v>
      </c>
      <c r="B2">
        <v>3</v>
      </c>
      <c r="C2" t="s">
        <v>1804</v>
      </c>
      <c r="D2" t="s">
        <v>1805</v>
      </c>
      <c r="E2">
        <v>8.6124189814814813E-3</v>
      </c>
      <c r="F2">
        <v>6</v>
      </c>
      <c r="G2" t="s">
        <v>1806</v>
      </c>
      <c r="H2" t="s">
        <v>1807</v>
      </c>
      <c r="I2" t="s">
        <v>1808</v>
      </c>
      <c r="J2">
        <v>0</v>
      </c>
      <c r="K2">
        <v>3</v>
      </c>
      <c r="L2" t="str">
        <f>IFERROR(VLOOKUP(C2,'Members List'!H:H,1,FALSE),"")</f>
        <v>Conor Leahy</v>
      </c>
      <c r="M2" t="str">
        <f>IFERROR(VLOOKUP(L2,'Members List'!H:I,2,FALSE),"")</f>
        <v>Race - Elite and U23</v>
      </c>
      <c r="N2">
        <v>12</v>
      </c>
    </row>
    <row r="3" spans="1:14" x14ac:dyDescent="0.25">
      <c r="A3">
        <v>2</v>
      </c>
      <c r="B3">
        <v>8</v>
      </c>
      <c r="C3" t="s">
        <v>1629</v>
      </c>
      <c r="D3" t="s">
        <v>1805</v>
      </c>
      <c r="E3">
        <v>8.6454166666666676E-3</v>
      </c>
      <c r="F3">
        <v>6</v>
      </c>
      <c r="G3" t="s">
        <v>1809</v>
      </c>
      <c r="H3" t="s">
        <v>1810</v>
      </c>
      <c r="I3">
        <v>14.316000000000001</v>
      </c>
      <c r="J3">
        <v>0</v>
      </c>
      <c r="K3" t="s">
        <v>47</v>
      </c>
      <c r="L3" t="str">
        <f>IFERROR(VLOOKUP(C3,'Members List'!H:H,1,FALSE),"")</f>
        <v>Jordan Dawson</v>
      </c>
      <c r="M3" t="str">
        <f>IFERROR(VLOOKUP(L3,'Members List'!H:I,2,FALSE),"")</f>
        <v>Race - Junior (U15/U17/U19)</v>
      </c>
      <c r="N3">
        <v>8</v>
      </c>
    </row>
    <row r="4" spans="1:14" x14ac:dyDescent="0.25">
      <c r="A4">
        <v>3</v>
      </c>
      <c r="B4">
        <v>1</v>
      </c>
      <c r="C4" t="s">
        <v>1811</v>
      </c>
      <c r="D4" t="s">
        <v>1805</v>
      </c>
      <c r="E4">
        <v>8.6569444444444445E-3</v>
      </c>
      <c r="F4">
        <v>6</v>
      </c>
      <c r="G4" t="s">
        <v>1812</v>
      </c>
      <c r="H4" t="s">
        <v>1813</v>
      </c>
      <c r="I4">
        <v>0.47899999999999998</v>
      </c>
      <c r="J4">
        <v>0</v>
      </c>
      <c r="K4">
        <v>1</v>
      </c>
      <c r="L4" t="str">
        <f>IFERROR(VLOOKUP(C4,'Members List'!H:H,1,FALSE),"")</f>
        <v/>
      </c>
      <c r="M4" t="str">
        <f>IFERROR(VLOOKUP(L4,'Members List'!H:I,2,FALSE),"")</f>
        <v/>
      </c>
    </row>
    <row r="5" spans="1:14" x14ac:dyDescent="0.25">
      <c r="A5">
        <v>4</v>
      </c>
      <c r="B5">
        <v>7</v>
      </c>
      <c r="C5" t="s">
        <v>1633</v>
      </c>
      <c r="D5" t="s">
        <v>1805</v>
      </c>
      <c r="E5">
        <v>8.6865624999999998E-3</v>
      </c>
      <c r="F5">
        <v>6</v>
      </c>
      <c r="G5" t="s">
        <v>1814</v>
      </c>
      <c r="H5" t="s">
        <v>1815</v>
      </c>
      <c r="I5">
        <v>0.54900000000000004</v>
      </c>
      <c r="J5">
        <v>0</v>
      </c>
      <c r="K5" t="s">
        <v>26</v>
      </c>
      <c r="L5" t="str">
        <f>IFERROR(VLOOKUP(C5,'Members List'!H:H,1,FALSE),"")</f>
        <v>Oliver Bleddyn</v>
      </c>
      <c r="M5" t="str">
        <f>IFERROR(VLOOKUP(L5,'Members List'!H:I,2,FALSE),"")</f>
        <v>Race - Junior (U15/U17/U19)</v>
      </c>
      <c r="N5">
        <v>5</v>
      </c>
    </row>
    <row r="6" spans="1:14" x14ac:dyDescent="0.25">
      <c r="A6">
        <v>5</v>
      </c>
      <c r="B6">
        <v>57</v>
      </c>
      <c r="C6" t="s">
        <v>1816</v>
      </c>
      <c r="D6" t="s">
        <v>1805</v>
      </c>
      <c r="E6">
        <v>8.69917824074074E-3</v>
      </c>
      <c r="F6">
        <v>6</v>
      </c>
      <c r="G6" t="s">
        <v>1817</v>
      </c>
      <c r="H6" t="s">
        <v>1818</v>
      </c>
      <c r="I6">
        <v>1.7470000000000001</v>
      </c>
      <c r="J6">
        <v>0</v>
      </c>
      <c r="K6">
        <v>57</v>
      </c>
      <c r="L6" t="str">
        <f>IFERROR(VLOOKUP(C6,'Members List'!H:H,1,FALSE),"")</f>
        <v/>
      </c>
      <c r="M6" t="str">
        <f>IFERROR(VLOOKUP(L6,'Members List'!H:I,2,FALSE),"")</f>
        <v/>
      </c>
    </row>
    <row r="7" spans="1:14" x14ac:dyDescent="0.25">
      <c r="A7">
        <v>6</v>
      </c>
      <c r="B7">
        <v>11</v>
      </c>
      <c r="C7" t="s">
        <v>1819</v>
      </c>
      <c r="D7" t="s">
        <v>1820</v>
      </c>
      <c r="E7">
        <v>8.6846643518518514E-3</v>
      </c>
      <c r="F7">
        <v>6</v>
      </c>
      <c r="G7" t="s">
        <v>1821</v>
      </c>
      <c r="H7" t="s">
        <v>1822</v>
      </c>
      <c r="I7">
        <v>0.69099999999999995</v>
      </c>
      <c r="J7">
        <v>0</v>
      </c>
      <c r="K7">
        <v>11</v>
      </c>
      <c r="L7" t="str">
        <f>IFERROR(VLOOKUP(C7,'Members List'!H:H,1,FALSE),"")</f>
        <v>Jay Lindorff</v>
      </c>
      <c r="M7" t="str">
        <f>IFERROR(VLOOKUP(L7,'Members List'!H:I,2,FALSE),"")</f>
        <v>Race - Junior (U15/U17/U19)</v>
      </c>
      <c r="N7">
        <v>3</v>
      </c>
    </row>
    <row r="8" spans="1:14" x14ac:dyDescent="0.25">
      <c r="A8">
        <v>7</v>
      </c>
      <c r="B8">
        <v>18</v>
      </c>
      <c r="C8" t="s">
        <v>1823</v>
      </c>
      <c r="D8" t="s">
        <v>1824</v>
      </c>
      <c r="E8">
        <v>8.733657407407407E-3</v>
      </c>
      <c r="F8">
        <v>6</v>
      </c>
      <c r="G8" t="s">
        <v>1825</v>
      </c>
      <c r="H8" t="s">
        <v>1826</v>
      </c>
      <c r="I8">
        <v>0.84699999999999998</v>
      </c>
      <c r="J8">
        <v>0</v>
      </c>
      <c r="K8" t="s">
        <v>1489</v>
      </c>
      <c r="L8" t="str">
        <f>IFERROR(VLOOKUP(C8,'Members List'!H:H,1,FALSE),"")</f>
        <v/>
      </c>
      <c r="M8" t="str">
        <f>IFERROR(VLOOKUP(L8,'Members List'!H:I,2,FALSE),"")</f>
        <v/>
      </c>
    </row>
    <row r="9" spans="1:14" x14ac:dyDescent="0.25">
      <c r="A9">
        <v>8</v>
      </c>
      <c r="B9">
        <v>19</v>
      </c>
      <c r="C9" t="s">
        <v>1827</v>
      </c>
      <c r="D9" t="s">
        <v>1824</v>
      </c>
      <c r="E9">
        <v>8.9280324074074071E-3</v>
      </c>
      <c r="F9">
        <v>6</v>
      </c>
      <c r="G9" t="s">
        <v>1828</v>
      </c>
      <c r="H9" t="s">
        <v>1829</v>
      </c>
      <c r="I9">
        <v>8.2629999999999999</v>
      </c>
      <c r="J9">
        <v>0</v>
      </c>
      <c r="K9">
        <v>19</v>
      </c>
      <c r="L9" t="str">
        <f>IFERROR(VLOOKUP(C9,'Members List'!H:H,1,FALSE),"")</f>
        <v>Paul Hearne</v>
      </c>
      <c r="M9" t="str">
        <f>IFERROR(VLOOKUP(L9,'Members List'!H:I,2,FALSE),"")</f>
        <v>Race - Masters U65</v>
      </c>
      <c r="N9">
        <v>2</v>
      </c>
    </row>
    <row r="10" spans="1:14" x14ac:dyDescent="0.25">
      <c r="A10">
        <v>9</v>
      </c>
      <c r="B10">
        <v>56</v>
      </c>
      <c r="C10" t="s">
        <v>32</v>
      </c>
      <c r="D10" t="s">
        <v>1805</v>
      </c>
      <c r="E10">
        <v>8.8141550925925922E-3</v>
      </c>
      <c r="F10">
        <v>6</v>
      </c>
      <c r="G10" t="s">
        <v>1830</v>
      </c>
      <c r="H10" t="s">
        <v>1831</v>
      </c>
      <c r="I10">
        <v>1.278</v>
      </c>
      <c r="J10">
        <v>0</v>
      </c>
      <c r="K10">
        <v>56</v>
      </c>
      <c r="L10" t="str">
        <f>IFERROR(VLOOKUP(C10,'Members List'!H:H,1,FALSE),"")</f>
        <v>Wade Longworth</v>
      </c>
      <c r="M10" t="str">
        <f>IFERROR(VLOOKUP(L10,'Members List'!H:I,2,FALSE),"")</f>
        <v>Race - Elite and U23</v>
      </c>
      <c r="N10">
        <v>2</v>
      </c>
    </row>
    <row r="11" spans="1:14" x14ac:dyDescent="0.25">
      <c r="A11">
        <v>10</v>
      </c>
      <c r="B11">
        <v>31</v>
      </c>
      <c r="C11" t="s">
        <v>1832</v>
      </c>
      <c r="D11" t="s">
        <v>1833</v>
      </c>
      <c r="E11">
        <v>8.888472222222223E-3</v>
      </c>
      <c r="F11">
        <v>6</v>
      </c>
      <c r="G11" t="s">
        <v>1834</v>
      </c>
      <c r="H11" t="s">
        <v>1835</v>
      </c>
      <c r="I11">
        <v>7.3970000000000002</v>
      </c>
      <c r="J11">
        <v>0</v>
      </c>
      <c r="K11">
        <v>31</v>
      </c>
      <c r="L11" t="str">
        <f>IFERROR(VLOOKUP(C11,'Members List'!H:H,1,FALSE),"")</f>
        <v/>
      </c>
      <c r="M11" t="str">
        <f>IFERROR(VLOOKUP(L11,'Members List'!H:I,2,FALSE),"")</f>
        <v/>
      </c>
    </row>
    <row r="12" spans="1:14" x14ac:dyDescent="0.25">
      <c r="A12">
        <v>11</v>
      </c>
      <c r="B12">
        <v>20</v>
      </c>
      <c r="C12" t="s">
        <v>1836</v>
      </c>
      <c r="D12" t="s">
        <v>1824</v>
      </c>
      <c r="E12">
        <v>9.1629166666666664E-3</v>
      </c>
      <c r="F12">
        <v>6</v>
      </c>
      <c r="G12" t="s">
        <v>1837</v>
      </c>
      <c r="H12" t="s">
        <v>1838</v>
      </c>
      <c r="I12">
        <v>11.784000000000001</v>
      </c>
      <c r="J12">
        <v>0</v>
      </c>
      <c r="K12" t="s">
        <v>1839</v>
      </c>
      <c r="L12" t="str">
        <f>IFERROR(VLOOKUP(C12,'Members List'!H:H,1,FALSE),"")</f>
        <v/>
      </c>
      <c r="M12" t="str">
        <f>IFERROR(VLOOKUP(L12,'Members List'!H:I,2,FALSE),"")</f>
        <v/>
      </c>
    </row>
    <row r="13" spans="1:14" x14ac:dyDescent="0.25">
      <c r="A13">
        <v>12</v>
      </c>
      <c r="B13">
        <v>5</v>
      </c>
      <c r="C13" t="s">
        <v>1840</v>
      </c>
      <c r="D13" t="s">
        <v>1805</v>
      </c>
      <c r="E13">
        <v>9.0480439814814816E-3</v>
      </c>
      <c r="F13">
        <v>6</v>
      </c>
      <c r="G13" t="s">
        <v>1841</v>
      </c>
      <c r="H13" t="s">
        <v>1842</v>
      </c>
      <c r="I13">
        <v>0.627</v>
      </c>
      <c r="J13">
        <v>0</v>
      </c>
      <c r="K13" t="s">
        <v>1843</v>
      </c>
      <c r="L13" t="str">
        <f>IFERROR(VLOOKUP(C13,'Members List'!H:H,1,FALSE),"")</f>
        <v/>
      </c>
      <c r="M13" t="str">
        <f>IFERROR(VLOOKUP(L13,'Members List'!H:I,2,FALSE),"")</f>
        <v/>
      </c>
    </row>
    <row r="14" spans="1:14" x14ac:dyDescent="0.25">
      <c r="A14">
        <v>13</v>
      </c>
      <c r="B14">
        <v>24</v>
      </c>
      <c r="C14" t="s">
        <v>1844</v>
      </c>
      <c r="D14" t="s">
        <v>1824</v>
      </c>
      <c r="E14">
        <v>9.3867245370370372E-3</v>
      </c>
      <c r="F14">
        <v>6</v>
      </c>
      <c r="G14" t="s">
        <v>1845</v>
      </c>
      <c r="H14" t="s">
        <v>1846</v>
      </c>
      <c r="I14">
        <v>27.091999999999999</v>
      </c>
      <c r="J14">
        <v>0</v>
      </c>
      <c r="K14">
        <v>24</v>
      </c>
      <c r="L14" t="str">
        <f>IFERROR(VLOOKUP(C14,'Members List'!H:H,1,FALSE),"")</f>
        <v>Paul Prottey</v>
      </c>
      <c r="M14" t="str">
        <f>IFERROR(VLOOKUP(L14,'Members List'!H:I,2,FALSE),"")</f>
        <v/>
      </c>
      <c r="N14">
        <v>2</v>
      </c>
    </row>
    <row r="15" spans="1:14" x14ac:dyDescent="0.25">
      <c r="A15">
        <v>14</v>
      </c>
      <c r="B15">
        <v>25</v>
      </c>
      <c r="C15" t="s">
        <v>1847</v>
      </c>
      <c r="D15" t="s">
        <v>1833</v>
      </c>
      <c r="E15">
        <v>9.378599537037036E-3</v>
      </c>
      <c r="F15">
        <v>6</v>
      </c>
      <c r="G15" t="s">
        <v>1848</v>
      </c>
      <c r="H15" t="s">
        <v>1849</v>
      </c>
      <c r="I15">
        <v>2.4929999999999999</v>
      </c>
      <c r="J15">
        <v>0</v>
      </c>
      <c r="K15">
        <v>25</v>
      </c>
      <c r="L15" t="str">
        <f>IFERROR(VLOOKUP(C15,'Members List'!H:H,1,FALSE),"")</f>
        <v>Andrew Caltabiano</v>
      </c>
      <c r="M15" t="str">
        <f>IFERROR(VLOOKUP(L15,'Members List'!H:I,2,FALSE),"")</f>
        <v>Race - Masters U65</v>
      </c>
      <c r="N15">
        <v>2</v>
      </c>
    </row>
    <row r="16" spans="1:14" x14ac:dyDescent="0.25">
      <c r="A16">
        <v>15</v>
      </c>
      <c r="B16">
        <v>16</v>
      </c>
      <c r="C16" t="s">
        <v>1850</v>
      </c>
      <c r="D16" t="s">
        <v>1824</v>
      </c>
      <c r="E16">
        <v>9.6777083333333333E-3</v>
      </c>
      <c r="F16">
        <v>6</v>
      </c>
      <c r="G16" t="s">
        <v>1851</v>
      </c>
      <c r="H16" t="s">
        <v>1852</v>
      </c>
      <c r="I16">
        <v>18.36</v>
      </c>
      <c r="J16">
        <v>0</v>
      </c>
      <c r="K16" t="s">
        <v>145</v>
      </c>
      <c r="L16" t="str">
        <f>IFERROR(VLOOKUP(C16,'Members List'!H:H,1,FALSE),"")</f>
        <v>Lachlan Connan</v>
      </c>
      <c r="M16" t="str">
        <f>IFERROR(VLOOKUP(L16,'Members List'!H:I,2,FALSE),"")</f>
        <v>Race - Junior (U15/U17/U19)</v>
      </c>
      <c r="N16">
        <v>2</v>
      </c>
    </row>
    <row r="17" spans="1:14" x14ac:dyDescent="0.25">
      <c r="A17">
        <v>16</v>
      </c>
      <c r="B17">
        <v>17</v>
      </c>
      <c r="C17" t="s">
        <v>1853</v>
      </c>
      <c r="D17" t="s">
        <v>1824</v>
      </c>
      <c r="E17">
        <v>9.6437615740740737E-3</v>
      </c>
      <c r="F17">
        <v>6</v>
      </c>
      <c r="G17" t="s">
        <v>1854</v>
      </c>
      <c r="H17" t="s">
        <v>1855</v>
      </c>
      <c r="I17">
        <v>2.8929999999999998</v>
      </c>
      <c r="J17">
        <v>0</v>
      </c>
      <c r="K17" t="s">
        <v>1319</v>
      </c>
      <c r="L17" t="str">
        <f>IFERROR(VLOOKUP(C17,'Members List'!H:H,1,FALSE),"")</f>
        <v>Phillip Deisel</v>
      </c>
      <c r="M17" t="str">
        <f>IFERROR(VLOOKUP(L17,'Members List'!H:I,2,FALSE),"")</f>
        <v>Race - Masters U65</v>
      </c>
      <c r="N17">
        <v>2</v>
      </c>
    </row>
    <row r="18" spans="1:14" x14ac:dyDescent="0.25">
      <c r="A18">
        <v>17</v>
      </c>
      <c r="B18">
        <v>6</v>
      </c>
      <c r="C18" t="s">
        <v>1856</v>
      </c>
      <c r="D18" t="s">
        <v>1805</v>
      </c>
      <c r="E18">
        <v>9.6493518518518517E-3</v>
      </c>
      <c r="F18">
        <v>6</v>
      </c>
      <c r="G18" t="s">
        <v>1857</v>
      </c>
      <c r="H18" t="s">
        <v>1858</v>
      </c>
      <c r="I18">
        <v>15.676</v>
      </c>
      <c r="J18">
        <v>0</v>
      </c>
      <c r="K18">
        <v>6</v>
      </c>
      <c r="L18" t="str">
        <f>IFERROR(VLOOKUP(C18,'Members List'!H:H,1,FALSE),"")</f>
        <v/>
      </c>
      <c r="M18" t="str">
        <f>IFERROR(VLOOKUP(L18,'Members List'!H:I,2,FALSE),"")</f>
        <v/>
      </c>
    </row>
    <row r="19" spans="1:14" x14ac:dyDescent="0.25">
      <c r="A19">
        <v>18</v>
      </c>
      <c r="B19">
        <v>15</v>
      </c>
      <c r="C19" t="s">
        <v>1685</v>
      </c>
      <c r="D19" t="s">
        <v>1824</v>
      </c>
      <c r="E19">
        <v>9.9291666666666677E-3</v>
      </c>
      <c r="F19">
        <v>6</v>
      </c>
      <c r="G19" t="s">
        <v>1859</v>
      </c>
      <c r="H19" t="s">
        <v>1860</v>
      </c>
      <c r="I19">
        <v>4.7960000000000003</v>
      </c>
      <c r="J19">
        <v>0</v>
      </c>
      <c r="K19">
        <v>15</v>
      </c>
      <c r="L19" t="str">
        <f>IFERROR(VLOOKUP(C19,'Members List'!H:H,1,FALSE),"")</f>
        <v>Peter Clark</v>
      </c>
      <c r="M19" t="str">
        <f>IFERROR(VLOOKUP(L19,'Members List'!H:I,2,FALSE),"")</f>
        <v>Race - Masters U65</v>
      </c>
      <c r="N19">
        <v>2</v>
      </c>
    </row>
    <row r="20" spans="1:14" x14ac:dyDescent="0.25">
      <c r="A20">
        <v>19</v>
      </c>
      <c r="B20">
        <v>26</v>
      </c>
      <c r="C20" t="s">
        <v>1370</v>
      </c>
      <c r="D20" t="s">
        <v>1824</v>
      </c>
      <c r="E20">
        <v>1.00359375E-2</v>
      </c>
      <c r="F20">
        <v>6</v>
      </c>
      <c r="G20" t="s">
        <v>1861</v>
      </c>
      <c r="H20" t="s">
        <v>1862</v>
      </c>
      <c r="I20">
        <v>19.870999999999999</v>
      </c>
      <c r="J20">
        <v>0</v>
      </c>
      <c r="K20">
        <v>97</v>
      </c>
      <c r="L20" t="str">
        <f>IFERROR(VLOOKUP(C20,'Members List'!H:H,1,FALSE),"")</f>
        <v>Mark Santo</v>
      </c>
      <c r="M20" t="str">
        <f>IFERROR(VLOOKUP(L20,'Members List'!H:I,2,FALSE),"")</f>
        <v>Race - Masters U65</v>
      </c>
      <c r="N20">
        <v>2</v>
      </c>
    </row>
    <row r="21" spans="1:14" x14ac:dyDescent="0.25">
      <c r="A21">
        <v>20</v>
      </c>
      <c r="B21">
        <v>4</v>
      </c>
      <c r="C21" t="s">
        <v>1863</v>
      </c>
      <c r="D21" t="s">
        <v>1805</v>
      </c>
      <c r="E21">
        <v>9.9328240740740748E-3</v>
      </c>
      <c r="F21">
        <v>6</v>
      </c>
      <c r="G21" t="s">
        <v>1864</v>
      </c>
      <c r="H21" t="s">
        <v>1865</v>
      </c>
      <c r="I21">
        <v>8.8000000000000007</v>
      </c>
      <c r="J21">
        <v>0</v>
      </c>
      <c r="K21">
        <v>4</v>
      </c>
      <c r="L21" t="str">
        <f>IFERROR(VLOOKUP(C21,'Members List'!H:H,1,FALSE),"")</f>
        <v>Alastair Milne</v>
      </c>
      <c r="M21" t="str">
        <f>IFERROR(VLOOKUP(L21,'Members List'!H:I,2,FALSE),"")</f>
        <v>Race - Masters U65</v>
      </c>
      <c r="N21">
        <v>2</v>
      </c>
    </row>
    <row r="22" spans="1:14" x14ac:dyDescent="0.25">
      <c r="A22">
        <v>21</v>
      </c>
      <c r="B22">
        <v>32</v>
      </c>
      <c r="C22" t="s">
        <v>1675</v>
      </c>
      <c r="D22" t="s">
        <v>1833</v>
      </c>
      <c r="E22">
        <v>1.0118935185185184E-2</v>
      </c>
      <c r="F22">
        <v>6</v>
      </c>
      <c r="G22" t="s">
        <v>1866</v>
      </c>
      <c r="H22" t="s">
        <v>1867</v>
      </c>
      <c r="I22">
        <v>17.675000000000001</v>
      </c>
      <c r="J22">
        <v>0</v>
      </c>
      <c r="K22" t="s">
        <v>174</v>
      </c>
      <c r="L22" t="str">
        <f>IFERROR(VLOOKUP(C22,'Members List'!H:H,1,FALSE),"")</f>
        <v>Calum Milne</v>
      </c>
      <c r="M22" t="str">
        <f>IFERROR(VLOOKUP(L22,'Members List'!H:I,2,FALSE),"")</f>
        <v>Race - Junior (U15/U17/U19)</v>
      </c>
      <c r="N22">
        <v>2</v>
      </c>
    </row>
    <row r="23" spans="1:14" x14ac:dyDescent="0.25">
      <c r="A23">
        <v>22</v>
      </c>
      <c r="B23">
        <v>23</v>
      </c>
      <c r="C23" t="s">
        <v>1868</v>
      </c>
      <c r="D23" t="s">
        <v>1824</v>
      </c>
      <c r="E23">
        <v>1.0464050925925927E-2</v>
      </c>
      <c r="F23">
        <v>6</v>
      </c>
      <c r="G23" t="s">
        <v>1869</v>
      </c>
      <c r="H23" t="s">
        <v>1870</v>
      </c>
      <c r="I23">
        <v>0.623</v>
      </c>
      <c r="J23">
        <v>0</v>
      </c>
      <c r="K23">
        <v>98</v>
      </c>
      <c r="L23" t="str">
        <f>IFERROR(VLOOKUP(C23,'Members List'!H:H,1,FALSE),"")</f>
        <v/>
      </c>
      <c r="M23" t="str">
        <f>IFERROR(VLOOKUP(L23,'Members List'!H:I,2,FALSE),"")</f>
        <v/>
      </c>
    </row>
    <row r="24" spans="1:14" x14ac:dyDescent="0.25">
      <c r="A24">
        <v>23</v>
      </c>
      <c r="B24">
        <v>36</v>
      </c>
      <c r="C24" t="s">
        <v>1737</v>
      </c>
      <c r="D24" t="s">
        <v>1871</v>
      </c>
      <c r="E24">
        <v>1.0268020833333334E-2</v>
      </c>
      <c r="F24">
        <v>6</v>
      </c>
      <c r="G24" t="s">
        <v>1872</v>
      </c>
      <c r="H24" t="s">
        <v>1873</v>
      </c>
      <c r="I24">
        <v>12.098000000000001</v>
      </c>
      <c r="J24">
        <v>0</v>
      </c>
      <c r="K24">
        <v>36</v>
      </c>
      <c r="L24" t="str">
        <f>IFERROR(VLOOKUP(C24,'Members List'!H:H,1,FALSE),"")</f>
        <v>Shane Clarke</v>
      </c>
      <c r="M24" t="str">
        <f>IFERROR(VLOOKUP(L24,'Members List'!H:I,2,FALSE),"")</f>
        <v>Race - Masters (U65)</v>
      </c>
      <c r="N24">
        <v>2</v>
      </c>
    </row>
    <row r="25" spans="1:14" x14ac:dyDescent="0.25">
      <c r="A25">
        <v>24</v>
      </c>
      <c r="B25">
        <v>28</v>
      </c>
      <c r="C25" t="s">
        <v>1874</v>
      </c>
      <c r="D25" t="s">
        <v>1833</v>
      </c>
      <c r="E25">
        <v>1.1034560185185185E-2</v>
      </c>
      <c r="F25">
        <v>6</v>
      </c>
      <c r="G25" t="s">
        <v>1875</v>
      </c>
      <c r="J25">
        <v>0</v>
      </c>
      <c r="K25">
        <v>28</v>
      </c>
      <c r="L25" t="str">
        <f>IFERROR(VLOOKUP(C25,'Members List'!H:H,1,FALSE),"")</f>
        <v>Owen Henderson</v>
      </c>
      <c r="M25" t="str">
        <f>IFERROR(VLOOKUP(L25,'Members List'!H:I,2,FALSE),"")</f>
        <v>Race - Masters U65</v>
      </c>
      <c r="N25">
        <v>2</v>
      </c>
    </row>
    <row r="26" spans="1:14" x14ac:dyDescent="0.25">
      <c r="A26">
        <v>25</v>
      </c>
      <c r="B26">
        <v>9</v>
      </c>
      <c r="C26" t="s">
        <v>1635</v>
      </c>
      <c r="D26" t="s">
        <v>1820</v>
      </c>
      <c r="E26">
        <v>1.007707175925926E-2</v>
      </c>
      <c r="F26">
        <v>6</v>
      </c>
      <c r="G26" t="s">
        <v>1876</v>
      </c>
      <c r="H26" t="s">
        <v>1877</v>
      </c>
      <c r="I26" t="s">
        <v>1878</v>
      </c>
      <c r="J26">
        <v>0</v>
      </c>
      <c r="K26" t="s">
        <v>813</v>
      </c>
      <c r="L26" t="str">
        <f>IFERROR(VLOOKUP(C26,'Members List'!H:H,1,FALSE),"")</f>
        <v>Alastair Reid</v>
      </c>
      <c r="M26" t="str">
        <f>IFERROR(VLOOKUP(L26,'Members List'!H:I,2,FALSE),"")</f>
        <v>Race - Masters U65</v>
      </c>
      <c r="N26">
        <v>2</v>
      </c>
    </row>
    <row r="27" spans="1:14" x14ac:dyDescent="0.25">
      <c r="A27">
        <v>26</v>
      </c>
      <c r="B27">
        <v>43</v>
      </c>
      <c r="C27" t="s">
        <v>1730</v>
      </c>
      <c r="D27" t="s">
        <v>1871</v>
      </c>
      <c r="E27">
        <v>1.1768564814814815E-2</v>
      </c>
      <c r="F27">
        <v>6</v>
      </c>
      <c r="G27" t="s">
        <v>1879</v>
      </c>
      <c r="H27" t="s">
        <v>1880</v>
      </c>
      <c r="I27">
        <v>13.438000000000001</v>
      </c>
      <c r="J27">
        <v>0</v>
      </c>
      <c r="K27">
        <v>43</v>
      </c>
      <c r="L27" t="str">
        <f>IFERROR(VLOOKUP(C27,'Members List'!H:H,1,FALSE),"")</f>
        <v>Craig Swaine</v>
      </c>
      <c r="M27" t="str">
        <f>IFERROR(VLOOKUP(L27,'Members List'!H:I,2,FALSE),"")</f>
        <v>Race - Masters U65</v>
      </c>
      <c r="N27">
        <v>2</v>
      </c>
    </row>
    <row r="28" spans="1:14" x14ac:dyDescent="0.25">
      <c r="A28">
        <v>27</v>
      </c>
      <c r="B28">
        <v>39</v>
      </c>
      <c r="C28" t="s">
        <v>1927</v>
      </c>
      <c r="D28" t="s">
        <v>1871</v>
      </c>
      <c r="E28">
        <v>1.1767025462962962E-2</v>
      </c>
      <c r="F28">
        <v>6</v>
      </c>
      <c r="G28" t="s">
        <v>1881</v>
      </c>
      <c r="H28" t="s">
        <v>1882</v>
      </c>
      <c r="I28">
        <v>7.4999999999999997E-2</v>
      </c>
      <c r="J28">
        <v>0</v>
      </c>
      <c r="K28">
        <v>39</v>
      </c>
      <c r="L28" t="str">
        <f>IFERROR(VLOOKUP(C28,'Members List'!H:H,1,FALSE),"")</f>
        <v>Cory Gaidzionis</v>
      </c>
      <c r="M28" t="str">
        <f>IFERROR(VLOOKUP(L28,'Members List'!H:I,2,FALSE),"")</f>
        <v>Race - Masters U65</v>
      </c>
      <c r="N28">
        <v>2</v>
      </c>
    </row>
    <row r="29" spans="1:14" x14ac:dyDescent="0.25">
      <c r="A29">
        <v>28</v>
      </c>
      <c r="B29">
        <v>29</v>
      </c>
      <c r="C29" t="s">
        <v>1883</v>
      </c>
      <c r="D29" t="s">
        <v>1833</v>
      </c>
      <c r="E29">
        <v>1.1323368055555555E-2</v>
      </c>
      <c r="F29">
        <v>6</v>
      </c>
      <c r="G29" t="s">
        <v>1884</v>
      </c>
      <c r="H29" t="s">
        <v>1885</v>
      </c>
      <c r="I29">
        <v>0.18099999999999999</v>
      </c>
      <c r="J29">
        <v>0</v>
      </c>
      <c r="K29">
        <v>29</v>
      </c>
      <c r="L29" t="str">
        <f>IFERROR(VLOOKUP(C29,'Members List'!H:H,1,FALSE),"")</f>
        <v>Laura Hodges</v>
      </c>
      <c r="M29" t="str">
        <f>IFERROR(VLOOKUP(L29,'Members List'!H:I,2,FALSE),"")</f>
        <v>Race - Junior (U15/U17/U19)</v>
      </c>
      <c r="N29">
        <v>2</v>
      </c>
    </row>
    <row r="30" spans="1:14" x14ac:dyDescent="0.25">
      <c r="A30">
        <v>29</v>
      </c>
      <c r="B30">
        <v>40</v>
      </c>
      <c r="C30" t="s">
        <v>1928</v>
      </c>
      <c r="D30" t="s">
        <v>1871</v>
      </c>
      <c r="E30">
        <v>1.1572210648148147E-2</v>
      </c>
      <c r="F30">
        <v>6</v>
      </c>
      <c r="G30" t="s">
        <v>1886</v>
      </c>
      <c r="H30" t="s">
        <v>1887</v>
      </c>
      <c r="I30" t="s">
        <v>1887</v>
      </c>
      <c r="J30">
        <v>0</v>
      </c>
      <c r="K30">
        <v>93</v>
      </c>
      <c r="L30" t="str">
        <f>IFERROR(VLOOKUP(C30,'Members List'!H:H,1,FALSE),"")</f>
        <v>Peter McKiernan</v>
      </c>
      <c r="M30" t="str">
        <f>IFERROR(VLOOKUP(L30,'Members List'!H:I,2,FALSE),"")</f>
        <v>Race - Masters - Regional</v>
      </c>
    </row>
    <row r="31" spans="1:14" x14ac:dyDescent="0.25">
      <c r="A31">
        <v>30</v>
      </c>
      <c r="B31">
        <v>21</v>
      </c>
      <c r="C31" t="s">
        <v>1687</v>
      </c>
      <c r="D31" t="s">
        <v>1824</v>
      </c>
      <c r="E31">
        <v>1.0600555555555556E-2</v>
      </c>
      <c r="F31">
        <v>6</v>
      </c>
      <c r="G31" t="s">
        <v>1888</v>
      </c>
      <c r="H31" t="s">
        <v>1889</v>
      </c>
      <c r="I31">
        <v>35.496000000000002</v>
      </c>
      <c r="J31">
        <v>0</v>
      </c>
      <c r="K31">
        <v>21</v>
      </c>
      <c r="L31" t="str">
        <f>IFERROR(VLOOKUP(C31,'Members List'!H:H,1,FALSE),"")</f>
        <v>Adam Jones</v>
      </c>
      <c r="M31" t="str">
        <f>IFERROR(VLOOKUP(L31,'Members List'!H:I,2,FALSE),"")</f>
        <v>Race - Masters U65</v>
      </c>
      <c r="N31">
        <v>2</v>
      </c>
    </row>
    <row r="32" spans="1:14" x14ac:dyDescent="0.25">
      <c r="A32">
        <v>31</v>
      </c>
      <c r="B32">
        <v>30</v>
      </c>
      <c r="C32" t="s">
        <v>1890</v>
      </c>
      <c r="D32" t="s">
        <v>1833</v>
      </c>
      <c r="E32">
        <v>1.1318784722222223E-2</v>
      </c>
      <c r="F32">
        <v>6</v>
      </c>
      <c r="G32" t="s">
        <v>1891</v>
      </c>
      <c r="H32" t="s">
        <v>1892</v>
      </c>
      <c r="I32">
        <v>30.911999999999999</v>
      </c>
      <c r="J32">
        <v>0</v>
      </c>
      <c r="K32">
        <v>30</v>
      </c>
      <c r="L32" t="str">
        <f>IFERROR(VLOOKUP(C32,'Members List'!H:H,1,FALSE),"")</f>
        <v/>
      </c>
      <c r="M32" t="str">
        <f>IFERROR(VLOOKUP(L32,'Members List'!H:I,2,FALSE),"")</f>
        <v/>
      </c>
    </row>
    <row r="33" spans="1:14" x14ac:dyDescent="0.25">
      <c r="A33">
        <v>32</v>
      </c>
      <c r="B33">
        <v>2</v>
      </c>
      <c r="C33" t="s">
        <v>1626</v>
      </c>
      <c r="D33" t="s">
        <v>1805</v>
      </c>
      <c r="E33">
        <v>8.7091782407407413E-3</v>
      </c>
      <c r="F33">
        <v>6</v>
      </c>
      <c r="G33" t="s">
        <v>1893</v>
      </c>
      <c r="H33" t="s">
        <v>1894</v>
      </c>
      <c r="I33">
        <v>0.54</v>
      </c>
      <c r="J33">
        <v>0</v>
      </c>
      <c r="K33">
        <v>2</v>
      </c>
      <c r="L33" t="str">
        <f>IFERROR(VLOOKUP(C33,'Members List'!H:H,1,FALSE),"")</f>
        <v/>
      </c>
      <c r="M33" t="str">
        <f>IFERROR(VLOOKUP(L33,'Members List'!H:I,2,FALSE),"")</f>
        <v/>
      </c>
    </row>
    <row r="34" spans="1:14" x14ac:dyDescent="0.25">
      <c r="A34">
        <v>33</v>
      </c>
      <c r="B34">
        <v>38</v>
      </c>
      <c r="C34" t="s">
        <v>1895</v>
      </c>
      <c r="D34" t="s">
        <v>1871</v>
      </c>
      <c r="E34">
        <v>1.2362465277777778E-2</v>
      </c>
      <c r="F34">
        <v>6</v>
      </c>
      <c r="G34" t="s">
        <v>1896</v>
      </c>
      <c r="H34" t="s">
        <v>1897</v>
      </c>
      <c r="I34">
        <v>1.6739999999999999</v>
      </c>
      <c r="J34">
        <v>0</v>
      </c>
      <c r="K34">
        <v>38</v>
      </c>
      <c r="L34" t="str">
        <f>IFERROR(VLOOKUP(C34,'Members List'!H:H,1,FALSE),"")</f>
        <v>Alastair Evans</v>
      </c>
      <c r="M34" t="str">
        <f>IFERROR(VLOOKUP(L34,'Members List'!H:I,2,FALSE),"")</f>
        <v>Race - Masters U65</v>
      </c>
      <c r="N34">
        <v>2</v>
      </c>
    </row>
    <row r="35" spans="1:14" x14ac:dyDescent="0.25">
      <c r="A35">
        <v>34</v>
      </c>
      <c r="B35">
        <v>55</v>
      </c>
      <c r="C35" t="s">
        <v>177</v>
      </c>
      <c r="D35" t="s">
        <v>1805</v>
      </c>
      <c r="E35">
        <v>1.1670636574074073E-2</v>
      </c>
      <c r="F35">
        <v>6</v>
      </c>
      <c r="G35" t="s">
        <v>1898</v>
      </c>
      <c r="H35" t="s">
        <v>1899</v>
      </c>
      <c r="I35">
        <v>16.04</v>
      </c>
      <c r="J35">
        <v>0</v>
      </c>
      <c r="K35">
        <v>55</v>
      </c>
      <c r="L35" t="str">
        <f>IFERROR(VLOOKUP(C35,'Members List'!H:H,1,FALSE),"")</f>
        <v>Mark Duchesne</v>
      </c>
      <c r="M35" t="str">
        <f>IFERROR(VLOOKUP(L35,'Members List'!H:I,2,FALSE),"")</f>
        <v>Race - Masters (U65)</v>
      </c>
      <c r="N35">
        <v>2</v>
      </c>
    </row>
    <row r="36" spans="1:14" x14ac:dyDescent="0.25">
      <c r="A36">
        <v>35</v>
      </c>
      <c r="B36">
        <v>27</v>
      </c>
      <c r="C36" t="s">
        <v>1900</v>
      </c>
      <c r="D36" t="s">
        <v>1833</v>
      </c>
      <c r="E36">
        <v>1.2314918981481481E-2</v>
      </c>
      <c r="F36">
        <v>6</v>
      </c>
      <c r="G36" t="s">
        <v>1901</v>
      </c>
      <c r="H36" t="s">
        <v>1902</v>
      </c>
      <c r="I36" t="s">
        <v>1903</v>
      </c>
      <c r="J36">
        <v>0</v>
      </c>
      <c r="K36">
        <v>27</v>
      </c>
      <c r="L36" t="str">
        <f>IFERROR(VLOOKUP(C36,'Members List'!H:H,1,FALSE),"")</f>
        <v>Dharlia Haines</v>
      </c>
      <c r="M36" t="str">
        <f>IFERROR(VLOOKUP(L36,'Members List'!H:I,2,FALSE),"")</f>
        <v>Race - Junior (U15/U17/U19)</v>
      </c>
      <c r="N36">
        <v>2</v>
      </c>
    </row>
    <row r="37" spans="1:14" x14ac:dyDescent="0.25">
      <c r="A37">
        <v>36</v>
      </c>
      <c r="B37">
        <v>49</v>
      </c>
      <c r="C37" t="s">
        <v>1767</v>
      </c>
      <c r="D37" t="s">
        <v>1904</v>
      </c>
      <c r="E37">
        <v>1.3619675925925924E-2</v>
      </c>
      <c r="F37">
        <v>6</v>
      </c>
      <c r="G37" t="s">
        <v>1905</v>
      </c>
      <c r="H37" t="s">
        <v>1906</v>
      </c>
      <c r="I37" t="s">
        <v>1907</v>
      </c>
      <c r="J37">
        <v>0</v>
      </c>
      <c r="K37">
        <v>49</v>
      </c>
      <c r="L37" t="str">
        <f>IFERROR(VLOOKUP(C37,'Members List'!H:H,1,FALSE),"")</f>
        <v/>
      </c>
      <c r="M37" t="str">
        <f>IFERROR(VLOOKUP(L37,'Members List'!H:I,2,FALSE),"")</f>
        <v/>
      </c>
    </row>
    <row r="38" spans="1:14" x14ac:dyDescent="0.25">
      <c r="A38" t="s">
        <v>66</v>
      </c>
      <c r="B38">
        <v>42</v>
      </c>
      <c r="C38" t="s">
        <v>1801</v>
      </c>
      <c r="D38" t="s">
        <v>1871</v>
      </c>
      <c r="E38" t="s">
        <v>68</v>
      </c>
      <c r="F38">
        <v>4</v>
      </c>
      <c r="G38" t="s">
        <v>1908</v>
      </c>
      <c r="H38" t="s">
        <v>76</v>
      </c>
      <c r="I38" t="s">
        <v>76</v>
      </c>
      <c r="J38">
        <v>0</v>
      </c>
      <c r="K38">
        <v>42</v>
      </c>
      <c r="L38" t="str">
        <f>IFERROR(VLOOKUP(C38,'Members List'!H:H,1,FALSE),"")</f>
        <v>Daniel Savage</v>
      </c>
      <c r="M38" t="str">
        <f>IFERROR(VLOOKUP(L38,'Members List'!H:I,2,FALSE),"")</f>
        <v>Race - Masters U65</v>
      </c>
      <c r="N38">
        <v>2</v>
      </c>
    </row>
    <row r="39" spans="1:14" x14ac:dyDescent="0.25">
      <c r="A39" t="s">
        <v>66</v>
      </c>
      <c r="B39">
        <v>47</v>
      </c>
      <c r="C39" t="s">
        <v>1763</v>
      </c>
      <c r="D39" t="s">
        <v>1904</v>
      </c>
      <c r="E39" t="s">
        <v>68</v>
      </c>
      <c r="F39">
        <v>4</v>
      </c>
      <c r="G39" t="s">
        <v>1909</v>
      </c>
      <c r="I39" t="s">
        <v>1910</v>
      </c>
      <c r="J39">
        <v>0</v>
      </c>
      <c r="K39" t="s">
        <v>225</v>
      </c>
      <c r="L39" t="str">
        <f>IFERROR(VLOOKUP(C39,'Members List'!H:H,1,FALSE),"")</f>
        <v>Nick Cowie</v>
      </c>
      <c r="M39" t="str">
        <f>IFERROR(VLOOKUP(L39,'Members List'!H:I,2,FALSE),"")</f>
        <v>Race - Masters - Regional</v>
      </c>
      <c r="N39">
        <v>2</v>
      </c>
    </row>
    <row r="40" spans="1:14" x14ac:dyDescent="0.25">
      <c r="A40" t="s">
        <v>66</v>
      </c>
      <c r="B40">
        <v>13</v>
      </c>
      <c r="C40" t="s">
        <v>1911</v>
      </c>
      <c r="D40" t="s">
        <v>1912</v>
      </c>
      <c r="E40" t="s">
        <v>68</v>
      </c>
      <c r="F40">
        <v>2</v>
      </c>
      <c r="G40">
        <v>2.545891203703704E-2</v>
      </c>
      <c r="H40" t="s">
        <v>84</v>
      </c>
      <c r="I40" t="s">
        <v>76</v>
      </c>
      <c r="J40">
        <v>0</v>
      </c>
      <c r="K40" t="s">
        <v>148</v>
      </c>
      <c r="L40" t="str">
        <f>IFERROR(VLOOKUP(C40,'Members List'!H:H,1,FALSE),"")</f>
        <v>Matthew Connan</v>
      </c>
      <c r="M40" t="str">
        <f>IFERROR(VLOOKUP(L40,'Members List'!H:I,2,FALSE),"")</f>
        <v>Race - Junior (U15/U17/U19)</v>
      </c>
      <c r="N40">
        <v>2</v>
      </c>
    </row>
    <row r="41" spans="1:14" x14ac:dyDescent="0.25">
      <c r="A41" t="s">
        <v>66</v>
      </c>
      <c r="B41">
        <v>34</v>
      </c>
      <c r="C41" t="s">
        <v>1722</v>
      </c>
      <c r="D41" t="s">
        <v>1833</v>
      </c>
      <c r="E41" t="s">
        <v>68</v>
      </c>
      <c r="F41">
        <v>1</v>
      </c>
      <c r="G41">
        <v>1.3222372685185184E-2</v>
      </c>
      <c r="H41" t="s">
        <v>224</v>
      </c>
      <c r="I41" t="s">
        <v>70</v>
      </c>
      <c r="J41">
        <v>0</v>
      </c>
      <c r="K41">
        <v>34</v>
      </c>
      <c r="L41" t="str">
        <f>IFERROR(VLOOKUP(C41,'Members List'!H:H,1,FALSE),"")</f>
        <v/>
      </c>
      <c r="M41" t="str">
        <f>IFERROR(VLOOKUP(L41,'Members List'!H:I,2,FALSE),"")</f>
        <v/>
      </c>
    </row>
    <row r="42" spans="1:14" x14ac:dyDescent="0.25">
      <c r="A42" t="s">
        <v>66</v>
      </c>
      <c r="B42">
        <v>48</v>
      </c>
      <c r="C42" t="s">
        <v>1803</v>
      </c>
      <c r="D42" t="s">
        <v>1904</v>
      </c>
      <c r="E42" t="s">
        <v>68</v>
      </c>
      <c r="J42">
        <v>0</v>
      </c>
      <c r="K42" t="s">
        <v>243</v>
      </c>
      <c r="L42" t="str">
        <f>IFERROR(VLOOKUP(C42,'Members List'!H:H,1,FALSE),"")</f>
        <v>Clint Hort</v>
      </c>
      <c r="M42" t="str">
        <f>IFERROR(VLOOKUP(L42,'Members List'!H:I,2,FALSE),"")</f>
        <v>Race - Masters - Regional</v>
      </c>
      <c r="N42">
        <v>2</v>
      </c>
    </row>
    <row r="43" spans="1:14" x14ac:dyDescent="0.25">
      <c r="A43" t="s">
        <v>66</v>
      </c>
      <c r="B43" t="s">
        <v>1571</v>
      </c>
      <c r="C43" t="s">
        <v>1913</v>
      </c>
      <c r="E43" t="s">
        <v>68</v>
      </c>
      <c r="J43">
        <v>0</v>
      </c>
      <c r="K43">
        <v>48</v>
      </c>
      <c r="L43" t="str">
        <f>IFERROR(VLOOKUP(C43,'Members List'!H:H,1,FALSE),"")</f>
        <v/>
      </c>
      <c r="M43" t="str">
        <f>IFERROR(VLOOKUP(L43,'Members List'!H:I,2,FALSE),"")</f>
        <v/>
      </c>
    </row>
    <row r="44" spans="1:14" x14ac:dyDescent="0.25">
      <c r="A44" t="s">
        <v>66</v>
      </c>
      <c r="B44">
        <v>50</v>
      </c>
      <c r="C44" t="s">
        <v>1914</v>
      </c>
      <c r="D44" t="s">
        <v>1904</v>
      </c>
      <c r="E44" t="s">
        <v>68</v>
      </c>
      <c r="F44">
        <v>5</v>
      </c>
      <c r="G44" t="s">
        <v>1915</v>
      </c>
      <c r="J44">
        <v>0</v>
      </c>
      <c r="K44" t="s">
        <v>1916</v>
      </c>
      <c r="L44" t="str">
        <f>IFERROR(VLOOKUP(C44,'Members List'!H:H,1,FALSE),"")</f>
        <v>Craig Wilson</v>
      </c>
      <c r="M44" t="str">
        <f>IFERROR(VLOOKUP(L44,'Members List'!H:I,2,FALSE),"")</f>
        <v>Race - Masters - Regional</v>
      </c>
      <c r="N44">
        <v>2</v>
      </c>
    </row>
    <row r="45" spans="1:14" x14ac:dyDescent="0.25">
      <c r="A45" t="s">
        <v>66</v>
      </c>
      <c r="B45">
        <v>53</v>
      </c>
      <c r="C45" t="s">
        <v>1781</v>
      </c>
      <c r="D45" t="s">
        <v>1904</v>
      </c>
      <c r="E45" t="s">
        <v>68</v>
      </c>
      <c r="F45">
        <v>4</v>
      </c>
      <c r="G45" t="s">
        <v>1917</v>
      </c>
      <c r="J45">
        <v>0</v>
      </c>
      <c r="K45">
        <v>53</v>
      </c>
      <c r="L45" t="str">
        <f>IFERROR(VLOOKUP(C45,'Members List'!H:H,1,FALSE),"")</f>
        <v>Simon Stolton</v>
      </c>
      <c r="M45" t="str">
        <f>IFERROR(VLOOKUP(L45,'Members List'!H:I,2,FALSE),"")</f>
        <v>Race - Masters U65</v>
      </c>
      <c r="N45">
        <v>2</v>
      </c>
    </row>
    <row r="46" spans="1:14" x14ac:dyDescent="0.25">
      <c r="A46" t="s">
        <v>66</v>
      </c>
      <c r="B46">
        <v>35</v>
      </c>
      <c r="C46" t="s">
        <v>1918</v>
      </c>
      <c r="D46" t="s">
        <v>1871</v>
      </c>
      <c r="E46" t="s">
        <v>68</v>
      </c>
      <c r="F46">
        <v>3</v>
      </c>
      <c r="G46">
        <v>3.2913749999999999E-2</v>
      </c>
      <c r="J46">
        <v>0</v>
      </c>
      <c r="K46">
        <v>35</v>
      </c>
      <c r="L46" t="str">
        <f>IFERROR(VLOOKUP(C46,'Members List'!H:H,1,FALSE),"")</f>
        <v/>
      </c>
      <c r="M46" t="str">
        <f>IFERROR(VLOOKUP(L46,'Members List'!H:I,2,FALSE),"")</f>
        <v/>
      </c>
    </row>
    <row r="47" spans="1:14" x14ac:dyDescent="0.25">
      <c r="A47" t="s">
        <v>66</v>
      </c>
      <c r="B47">
        <v>44</v>
      </c>
      <c r="C47" t="s">
        <v>1919</v>
      </c>
      <c r="D47" t="s">
        <v>1871</v>
      </c>
      <c r="E47" t="s">
        <v>68</v>
      </c>
      <c r="F47">
        <v>2</v>
      </c>
      <c r="G47">
        <v>2.5886817129629633E-2</v>
      </c>
      <c r="J47">
        <v>0</v>
      </c>
      <c r="K47">
        <v>44</v>
      </c>
      <c r="L47" t="str">
        <f>IFERROR(VLOOKUP(C47,'Members List'!H:H,1,FALSE),"")</f>
        <v>Hayden Thorpe</v>
      </c>
      <c r="M47" t="str">
        <f>IFERROR(VLOOKUP(L47,'Members List'!H:I,2,FALSE),"")</f>
        <v>Race - Elite and U23 - Regional</v>
      </c>
      <c r="N47">
        <v>2</v>
      </c>
    </row>
    <row r="48" spans="1:14" x14ac:dyDescent="0.25">
      <c r="A48" t="s">
        <v>1232</v>
      </c>
      <c r="B48">
        <v>45</v>
      </c>
      <c r="C48" t="s">
        <v>1920</v>
      </c>
      <c r="D48" t="s">
        <v>1904</v>
      </c>
      <c r="J48">
        <v>0</v>
      </c>
      <c r="K48">
        <v>45</v>
      </c>
      <c r="L48" t="str">
        <f>IFERROR(VLOOKUP(C48,'Members List'!H:H,1,FALSE),"")</f>
        <v>Steve Ball</v>
      </c>
      <c r="M48" t="str">
        <f>IFERROR(VLOOKUP(L48,'Members List'!H:I,2,FALSE),"")</f>
        <v>Race - Masters - Regional</v>
      </c>
      <c r="N48">
        <v>0</v>
      </c>
    </row>
    <row r="49" spans="1:14" x14ac:dyDescent="0.25">
      <c r="A49" t="s">
        <v>1232</v>
      </c>
      <c r="B49">
        <v>46</v>
      </c>
      <c r="C49" t="s">
        <v>1921</v>
      </c>
      <c r="D49" t="s">
        <v>1904</v>
      </c>
      <c r="J49">
        <v>0</v>
      </c>
      <c r="K49">
        <v>46</v>
      </c>
      <c r="L49" t="str">
        <f>IFERROR(VLOOKUP(C49,'Members List'!H:H,1,FALSE),"")</f>
        <v/>
      </c>
      <c r="M49" t="str">
        <f>IFERROR(VLOOKUP(L49,'Members List'!H:I,2,FALSE),"")</f>
        <v/>
      </c>
    </row>
    <row r="50" spans="1:14" x14ac:dyDescent="0.25">
      <c r="A50" t="s">
        <v>1232</v>
      </c>
      <c r="B50">
        <v>37</v>
      </c>
      <c r="C50" t="s">
        <v>1922</v>
      </c>
      <c r="D50" t="s">
        <v>1871</v>
      </c>
      <c r="J50">
        <v>0</v>
      </c>
      <c r="K50">
        <v>1159</v>
      </c>
      <c r="L50" t="str">
        <f>IFERROR(VLOOKUP(C50,'Members List'!H:H,1,FALSE),"")</f>
        <v/>
      </c>
      <c r="M50" t="str">
        <f>IFERROR(VLOOKUP(L50,'Members List'!H:I,2,FALSE),"")</f>
        <v/>
      </c>
    </row>
    <row r="51" spans="1:14" x14ac:dyDescent="0.25">
      <c r="A51" t="s">
        <v>1232</v>
      </c>
      <c r="B51">
        <v>41</v>
      </c>
      <c r="C51" t="s">
        <v>1725</v>
      </c>
      <c r="D51" t="s">
        <v>1871</v>
      </c>
      <c r="J51">
        <v>0</v>
      </c>
      <c r="K51">
        <v>41</v>
      </c>
      <c r="L51" t="str">
        <f>IFERROR(VLOOKUP(C51,'Members List'!H:H,1,FALSE),"")</f>
        <v>Natasha Pertwee</v>
      </c>
      <c r="M51" t="str">
        <f>IFERROR(VLOOKUP(L51,'Members List'!H:I,2,FALSE),"")</f>
        <v>Race - Masters - Regional</v>
      </c>
      <c r="N51">
        <v>0</v>
      </c>
    </row>
    <row r="52" spans="1:14" x14ac:dyDescent="0.25">
      <c r="A52" t="s">
        <v>1232</v>
      </c>
      <c r="B52">
        <v>33</v>
      </c>
      <c r="C52" t="s">
        <v>1923</v>
      </c>
      <c r="D52" t="s">
        <v>1833</v>
      </c>
      <c r="J52">
        <v>0</v>
      </c>
      <c r="K52">
        <v>33</v>
      </c>
      <c r="L52" t="str">
        <f>IFERROR(VLOOKUP(C52,'Members List'!H:H,1,FALSE),"")</f>
        <v>Glyn Overal</v>
      </c>
      <c r="M52" t="str">
        <f>IFERROR(VLOOKUP(L52,'Members List'!H:I,2,FALSE),"")</f>
        <v>Race - Masters - Regional</v>
      </c>
      <c r="N52">
        <v>0</v>
      </c>
    </row>
    <row r="53" spans="1:14" x14ac:dyDescent="0.25">
      <c r="A53" t="s">
        <v>1232</v>
      </c>
      <c r="B53">
        <v>10</v>
      </c>
      <c r="C53" t="s">
        <v>1657</v>
      </c>
      <c r="D53" t="s">
        <v>1820</v>
      </c>
      <c r="J53">
        <v>0</v>
      </c>
      <c r="K53" t="s">
        <v>810</v>
      </c>
      <c r="L53" t="str">
        <f>IFERROR(VLOOKUP(C53,'Members List'!H:H,1,FALSE),"")</f>
        <v>Ryan Willmot</v>
      </c>
      <c r="M53" t="str">
        <f>IFERROR(VLOOKUP(L53,'Members List'!H:I,2,FALSE),"")</f>
        <v/>
      </c>
      <c r="N53">
        <v>0</v>
      </c>
    </row>
    <row r="54" spans="1:14" x14ac:dyDescent="0.25">
      <c r="A54" t="s">
        <v>1232</v>
      </c>
      <c r="B54">
        <v>12</v>
      </c>
      <c r="C54" t="s">
        <v>1924</v>
      </c>
      <c r="D54" t="s">
        <v>1912</v>
      </c>
      <c r="J54">
        <v>0</v>
      </c>
      <c r="K54" t="s">
        <v>1925</v>
      </c>
      <c r="L54" t="str">
        <f>IFERROR(VLOOKUP(C54,'Members List'!H:H,1,FALSE),"")</f>
        <v>Nathan Beeck</v>
      </c>
      <c r="M54" t="str">
        <f>IFERROR(VLOOKUP(L54,'Members List'!H:I,2,FALSE),"")</f>
        <v>Race - Masters - Regional</v>
      </c>
      <c r="N54">
        <v>0</v>
      </c>
    </row>
    <row r="55" spans="1:14" x14ac:dyDescent="0.25">
      <c r="A55" t="s">
        <v>1232</v>
      </c>
      <c r="B55">
        <v>14</v>
      </c>
      <c r="C55" t="s">
        <v>1802</v>
      </c>
      <c r="D55" t="s">
        <v>1912</v>
      </c>
      <c r="J55">
        <v>0</v>
      </c>
      <c r="K55">
        <v>14</v>
      </c>
      <c r="L55" t="str">
        <f>IFERROR(VLOOKUP(C55,'Members List'!H:H,1,FALSE),"")</f>
        <v>Adelia Neething</v>
      </c>
      <c r="M55" t="str">
        <f>IFERROR(VLOOKUP(L55,'Members List'!H:I,2,FALSE),"")</f>
        <v>Race - Elite</v>
      </c>
      <c r="N55">
        <v>0</v>
      </c>
    </row>
    <row r="56" spans="1:14" x14ac:dyDescent="0.25">
      <c r="A56" t="s">
        <v>1232</v>
      </c>
      <c r="B56">
        <v>22</v>
      </c>
      <c r="C56" t="s">
        <v>1926</v>
      </c>
      <c r="D56" t="s">
        <v>1824</v>
      </c>
      <c r="J56">
        <v>0</v>
      </c>
      <c r="K56">
        <v>22</v>
      </c>
      <c r="L56" t="str">
        <f>IFERROR(VLOOKUP(C56,'Members List'!H:H,1,FALSE),"")</f>
        <v>Greg Manning</v>
      </c>
      <c r="M56" t="str">
        <f>IFERROR(VLOOKUP(L56,'Members List'!H:I,2,FALSE),"")</f>
        <v>Ride - Adult 19-64</v>
      </c>
      <c r="N56">
        <v>0</v>
      </c>
    </row>
    <row r="57" spans="1:14" x14ac:dyDescent="0.25">
      <c r="L57" t="str">
        <f>IFERROR(VLOOKUP(C57,'Members List'!H:H,1,FALSE),"")</f>
        <v/>
      </c>
      <c r="M57" t="str">
        <f>IFERROR(VLOOKUP(L57,'Members List'!H:I,2,FALSE),"")</f>
        <v/>
      </c>
    </row>
    <row r="58" spans="1:14" x14ac:dyDescent="0.25">
      <c r="L58" t="str">
        <f>IFERROR(VLOOKUP(C58,'Members List'!H:H,1,FALSE),"")</f>
        <v/>
      </c>
      <c r="M58" t="str">
        <f>IFERROR(VLOOKUP(L58,'Members List'!H:I,2,FALSE),"")</f>
        <v/>
      </c>
    </row>
    <row r="59" spans="1:14" x14ac:dyDescent="0.25">
      <c r="L59" t="str">
        <f>IFERROR(VLOOKUP(C59,'Members List'!H:H,1,FALSE),"")</f>
        <v/>
      </c>
      <c r="M59" t="str">
        <f>IFERROR(VLOOKUP(L59,'Members List'!H:I,2,FALSE),"")</f>
        <v/>
      </c>
    </row>
    <row r="60" spans="1:14" x14ac:dyDescent="0.25">
      <c r="L60" t="str">
        <f>IFERROR(VLOOKUP(C60,'Members List'!H:H,1,FALSE),"")</f>
        <v/>
      </c>
      <c r="M60" t="str">
        <f>IFERROR(VLOOKUP(L60,'Members List'!H:I,2,FALSE),"")</f>
        <v/>
      </c>
    </row>
    <row r="61" spans="1:14" x14ac:dyDescent="0.25">
      <c r="L61" t="str">
        <f>IFERROR(VLOOKUP(C61,'Members List'!H:H,1,FALSE),"")</f>
        <v/>
      </c>
      <c r="M61" t="str">
        <f>IFERROR(VLOOKUP(L61,'Members List'!H:I,2,FALSE),"")</f>
        <v/>
      </c>
    </row>
    <row r="62" spans="1:14" x14ac:dyDescent="0.25">
      <c r="L62" t="str">
        <f>IFERROR(VLOOKUP(C62,'Members List'!H:H,1,FALSE),"")</f>
        <v/>
      </c>
      <c r="M62" t="str">
        <f>IFERROR(VLOOKUP(L62,'Members List'!H:I,2,FALSE),"")</f>
        <v/>
      </c>
    </row>
    <row r="63" spans="1:14" x14ac:dyDescent="0.25">
      <c r="L63" t="str">
        <f>IFERROR(VLOOKUP(C63,'Members List'!H:H,1,FALSE),"")</f>
        <v/>
      </c>
      <c r="M63" t="str">
        <f>IFERROR(VLOOKUP(L63,'Members List'!H:I,2,FALSE),"")</f>
        <v/>
      </c>
    </row>
    <row r="64" spans="1:14" x14ac:dyDescent="0.25">
      <c r="L64" t="str">
        <f>IFERROR(VLOOKUP(C64,'Members List'!H:H,1,FALSE),"")</f>
        <v/>
      </c>
      <c r="M64" t="str">
        <f>IFERROR(VLOOKUP(L64,'Members List'!H:I,2,FALSE),"")</f>
        <v/>
      </c>
    </row>
    <row r="65" spans="12:13" x14ac:dyDescent="0.25">
      <c r="L65" t="str">
        <f>IFERROR(VLOOKUP(C65,'Members List'!H:H,1,FALSE),"")</f>
        <v/>
      </c>
      <c r="M65" t="str">
        <f>IFERROR(VLOOKUP(L65,'Members List'!H:I,2,FALSE),"")</f>
        <v/>
      </c>
    </row>
    <row r="66" spans="12:13" x14ac:dyDescent="0.25">
      <c r="L66" t="str">
        <f>IFERROR(VLOOKUP(C66,'Members List'!H:H,1,FALSE),"")</f>
        <v/>
      </c>
      <c r="M66" t="str">
        <f>IFERROR(VLOOKUP(L66,'Members List'!H:I,2,FALSE),"")</f>
        <v/>
      </c>
    </row>
    <row r="67" spans="12:13" x14ac:dyDescent="0.25">
      <c r="L67" t="str">
        <f>IFERROR(VLOOKUP(C67,'Members List'!H:H,1,FALSE),"")</f>
        <v/>
      </c>
      <c r="M67" t="str">
        <f>IFERROR(VLOOKUP(L67,'Members List'!H:I,2,FALSE),"")</f>
        <v/>
      </c>
    </row>
    <row r="68" spans="12:13" x14ac:dyDescent="0.25">
      <c r="L68" t="str">
        <f>IFERROR(VLOOKUP(C68,'Members List'!H:H,1,FALSE),"")</f>
        <v/>
      </c>
      <c r="M68" t="str">
        <f>IFERROR(VLOOKUP(L68,'Members List'!H:I,2,FALSE),"")</f>
        <v/>
      </c>
    </row>
    <row r="69" spans="12:13" x14ac:dyDescent="0.25">
      <c r="L69" t="str">
        <f>IFERROR(VLOOKUP(C69,'Members List'!H:H,1,FALSE),"")</f>
        <v/>
      </c>
      <c r="M69" t="str">
        <f>IFERROR(VLOOKUP(L69,'Members List'!H:I,2,FALSE),"")</f>
        <v/>
      </c>
    </row>
    <row r="70" spans="12:13" x14ac:dyDescent="0.25">
      <c r="L70" t="str">
        <f>IFERROR(VLOOKUP(C70,'Members List'!H:H,1,FALSE),"")</f>
        <v/>
      </c>
      <c r="M70" t="str">
        <f>IFERROR(VLOOKUP(L70,'Members List'!H:I,2,FALSE),"")</f>
        <v/>
      </c>
    </row>
    <row r="71" spans="12:13" x14ac:dyDescent="0.25">
      <c r="L71" t="str">
        <f>IFERROR(VLOOKUP(C71,'Members List'!H:H,1,FALSE),"")</f>
        <v/>
      </c>
      <c r="M71" t="str">
        <f>IFERROR(VLOOKUP(L71,'Members List'!H:I,2,FALSE),"")</f>
        <v/>
      </c>
    </row>
    <row r="72" spans="12:13" x14ac:dyDescent="0.25">
      <c r="L72" t="str">
        <f>IFERROR(VLOOKUP(C72,'Members List'!H:H,1,FALSE),"")</f>
        <v/>
      </c>
      <c r="M72" t="str">
        <f>IFERROR(VLOOKUP(L72,'Members List'!H:I,2,FALSE),"")</f>
        <v/>
      </c>
    </row>
    <row r="73" spans="12:13" x14ac:dyDescent="0.25">
      <c r="L73" t="str">
        <f>IFERROR(VLOOKUP(C73,'Members List'!H:H,1,FALSE),"")</f>
        <v/>
      </c>
      <c r="M73" t="str">
        <f>IFERROR(VLOOKUP(L73,'Members List'!H:I,2,FALSE),"")</f>
        <v/>
      </c>
    </row>
    <row r="74" spans="12:13" x14ac:dyDescent="0.25">
      <c r="L74" t="str">
        <f>IFERROR(VLOOKUP(C74,'Members List'!H:H,1,FALSE),"")</f>
        <v/>
      </c>
      <c r="M74" t="str">
        <f>IFERROR(VLOOKUP(L74,'Members List'!H:I,2,FALSE),"")</f>
        <v/>
      </c>
    </row>
    <row r="75" spans="12:13" x14ac:dyDescent="0.25">
      <c r="L75" t="str">
        <f>IFERROR(VLOOKUP(C75,'Members List'!H:H,1,FALSE),"")</f>
        <v/>
      </c>
      <c r="M75" t="str">
        <f>IFERROR(VLOOKUP(L75,'Members List'!H:I,2,FALSE),"")</f>
        <v/>
      </c>
    </row>
    <row r="76" spans="12:13" x14ac:dyDescent="0.25">
      <c r="L76" t="str">
        <f>IFERROR(VLOOKUP(C76,'Members List'!H:H,1,FALSE),"")</f>
        <v/>
      </c>
      <c r="M76" t="str">
        <f>IFERROR(VLOOKUP(L76,'Members List'!H:I,2,FALSE),"")</f>
        <v/>
      </c>
    </row>
    <row r="77" spans="12:13" x14ac:dyDescent="0.25">
      <c r="L77" t="str">
        <f>IFERROR(VLOOKUP(C77,'Members List'!H:H,1,FALSE),"")</f>
        <v/>
      </c>
      <c r="M77" t="str">
        <f>IFERROR(VLOOKUP(L77,'Members List'!H:I,2,FALSE),"")</f>
        <v/>
      </c>
    </row>
    <row r="78" spans="12:13" x14ac:dyDescent="0.25">
      <c r="L78" t="str">
        <f>IFERROR(VLOOKUP(C78,'Members List'!H:H,1,FALSE),"")</f>
        <v/>
      </c>
      <c r="M78" t="str">
        <f>IFERROR(VLOOKUP(L78,'Members List'!H:I,2,FALSE),"")</f>
        <v/>
      </c>
    </row>
    <row r="79" spans="12:13" x14ac:dyDescent="0.25">
      <c r="L79" t="str">
        <f>IFERROR(VLOOKUP(C79,'Members List'!H:H,1,FALSE),"")</f>
        <v/>
      </c>
      <c r="M79" t="str">
        <f>IFERROR(VLOOKUP(L79,'Members List'!H:I,2,FALSE),"")</f>
        <v/>
      </c>
    </row>
    <row r="80" spans="12:13" x14ac:dyDescent="0.25">
      <c r="L80" t="str">
        <f>IFERROR(VLOOKUP(C80,'Members List'!H:H,1,FALSE),"")</f>
        <v/>
      </c>
      <c r="M80" t="str">
        <f>IFERROR(VLOOKUP(L80,'Members List'!H:I,2,FALSE),"")</f>
        <v/>
      </c>
    </row>
    <row r="81" spans="12:13" x14ac:dyDescent="0.25">
      <c r="L81" t="str">
        <f>IFERROR(VLOOKUP(C81,'Members List'!H:H,1,FALSE),"")</f>
        <v/>
      </c>
      <c r="M81" t="str">
        <f>IFERROR(VLOOKUP(L81,'Members List'!H:I,2,FALSE),"")</f>
        <v/>
      </c>
    </row>
    <row r="82" spans="12:13" x14ac:dyDescent="0.25">
      <c r="L82" t="str">
        <f>IFERROR(VLOOKUP(C82,'Members List'!H:H,1,FALSE),"")</f>
        <v/>
      </c>
      <c r="M82" t="str">
        <f>IFERROR(VLOOKUP(L82,'Members List'!H:I,2,FALSE),"")</f>
        <v/>
      </c>
    </row>
    <row r="83" spans="12:13" x14ac:dyDescent="0.25">
      <c r="L83" t="str">
        <f>IFERROR(VLOOKUP(C83,'Members List'!H:H,1,FALSE),"")</f>
        <v/>
      </c>
      <c r="M83" t="str">
        <f>IFERROR(VLOOKUP(L83,'Members List'!H:I,2,FALSE),"")</f>
        <v/>
      </c>
    </row>
    <row r="84" spans="12:13" x14ac:dyDescent="0.25">
      <c r="L84" t="str">
        <f>IFERROR(VLOOKUP(C84,'Members List'!H:H,1,FALSE),"")</f>
        <v/>
      </c>
      <c r="M84" t="str">
        <f>IFERROR(VLOOKUP(L84,'Members List'!H:I,2,FALSE),"")</f>
        <v/>
      </c>
    </row>
    <row r="85" spans="12:13" x14ac:dyDescent="0.25">
      <c r="L85" t="str">
        <f>IFERROR(VLOOKUP(C85,'Members List'!H:H,1,FALSE),"")</f>
        <v/>
      </c>
      <c r="M85" t="str">
        <f>IFERROR(VLOOKUP(L85,'Members List'!H:I,2,FALSE),"")</f>
        <v/>
      </c>
    </row>
    <row r="86" spans="12:13" x14ac:dyDescent="0.25">
      <c r="L86" t="str">
        <f>IFERROR(VLOOKUP(C86,'Members List'!H:H,1,FALSE),"")</f>
        <v/>
      </c>
      <c r="M86" t="str">
        <f>IFERROR(VLOOKUP(L86,'Members List'!H:I,2,FALSE),"")</f>
        <v/>
      </c>
    </row>
    <row r="87" spans="12:13" x14ac:dyDescent="0.25">
      <c r="L87" t="str">
        <f>IFERROR(VLOOKUP(C87,'Members List'!H:H,1,FALSE),"")</f>
        <v/>
      </c>
      <c r="M87" t="str">
        <f>IFERROR(VLOOKUP(L87,'Members List'!H:I,2,FALSE),"")</f>
        <v/>
      </c>
    </row>
    <row r="88" spans="12:13" x14ac:dyDescent="0.25">
      <c r="L88" t="str">
        <f>IFERROR(VLOOKUP(C88,'Members List'!H:H,1,FALSE),"")</f>
        <v/>
      </c>
      <c r="M88" t="str">
        <f>IFERROR(VLOOKUP(L88,'Members List'!H:I,2,FALSE),"")</f>
        <v/>
      </c>
    </row>
    <row r="89" spans="12:13" x14ac:dyDescent="0.25">
      <c r="L89" t="str">
        <f>IFERROR(VLOOKUP(C89,'Members List'!H:H,1,FALSE),"")</f>
        <v/>
      </c>
      <c r="M89" t="str">
        <f>IFERROR(VLOOKUP(L89,'Members List'!H:I,2,FALSE),"")</f>
        <v/>
      </c>
    </row>
    <row r="90" spans="12:13" x14ac:dyDescent="0.25">
      <c r="L90" t="str">
        <f>IFERROR(VLOOKUP(C90,'Members List'!H:H,1,FALSE),"")</f>
        <v/>
      </c>
      <c r="M90" t="str">
        <f>IFERROR(VLOOKUP(L90,'Members List'!H:I,2,FALSE),"")</f>
        <v/>
      </c>
    </row>
    <row r="91" spans="12:13" x14ac:dyDescent="0.25">
      <c r="L91" t="str">
        <f>IFERROR(VLOOKUP(C91,'Members List'!H:H,1,FALSE),"")</f>
        <v/>
      </c>
      <c r="M91" t="str">
        <f>IFERROR(VLOOKUP(L91,'Members List'!H:I,2,FALSE),"")</f>
        <v/>
      </c>
    </row>
    <row r="92" spans="12:13" x14ac:dyDescent="0.25">
      <c r="L92" t="str">
        <f>IFERROR(VLOOKUP(C92,'Members List'!H:H,1,FALSE),"")</f>
        <v/>
      </c>
      <c r="M92" t="str">
        <f>IFERROR(VLOOKUP(L92,'Members List'!H:I,2,FALSE),"")</f>
        <v/>
      </c>
    </row>
    <row r="93" spans="12:13" x14ac:dyDescent="0.25">
      <c r="L93" t="str">
        <f>IFERROR(VLOOKUP(C93,'Members List'!H:H,1,FALSE),"")</f>
        <v/>
      </c>
      <c r="M93" t="str">
        <f>IFERROR(VLOOKUP(L93,'Members List'!H:I,2,FALSE),"")</f>
        <v/>
      </c>
    </row>
    <row r="94" spans="12:13" x14ac:dyDescent="0.25">
      <c r="L94" t="str">
        <f>IFERROR(VLOOKUP(C94,'Members List'!H:H,1,FALSE),"")</f>
        <v/>
      </c>
      <c r="M94" t="str">
        <f>IFERROR(VLOOKUP(L94,'Members List'!H:I,2,FALSE),"")</f>
        <v/>
      </c>
    </row>
    <row r="95" spans="12:13" x14ac:dyDescent="0.25">
      <c r="L95" t="str">
        <f>IFERROR(VLOOKUP(C95,'Members List'!H:H,1,FALSE),"")</f>
        <v/>
      </c>
      <c r="M95" t="str">
        <f>IFERROR(VLOOKUP(L95,'Members List'!H:I,2,FALSE),"")</f>
        <v/>
      </c>
    </row>
    <row r="96" spans="12:13" x14ac:dyDescent="0.25">
      <c r="L96" t="str">
        <f>IFERROR(VLOOKUP(C96,'Members List'!H:H,1,FALSE),"")</f>
        <v/>
      </c>
      <c r="M96" t="str">
        <f>IFERROR(VLOOKUP(L96,'Members List'!H:I,2,FALSE),"")</f>
        <v/>
      </c>
    </row>
    <row r="97" spans="12:13" x14ac:dyDescent="0.25">
      <c r="L97" t="str">
        <f>IFERROR(VLOOKUP(C97,'Members List'!H:H,1,FALSE),"")</f>
        <v/>
      </c>
      <c r="M97" t="str">
        <f>IFERROR(VLOOKUP(L97,'Members List'!H:I,2,FALSE),"")</f>
        <v/>
      </c>
    </row>
    <row r="98" spans="12:13" x14ac:dyDescent="0.25">
      <c r="L98" t="str">
        <f>IFERROR(VLOOKUP(C98,'Members List'!H:H,1,FALSE),"")</f>
        <v/>
      </c>
      <c r="M98" t="str">
        <f>IFERROR(VLOOKUP(L98,'Members List'!H:I,2,FALSE),"")</f>
        <v/>
      </c>
    </row>
    <row r="99" spans="12:13" x14ac:dyDescent="0.25">
      <c r="L99" t="str">
        <f>IFERROR(VLOOKUP(C99,'Members List'!H:H,1,FALSE),"")</f>
        <v/>
      </c>
      <c r="M99" t="str">
        <f>IFERROR(VLOOKUP(L99,'Members List'!H:I,2,FALSE),"")</f>
        <v/>
      </c>
    </row>
  </sheetData>
  <sheetProtection algorithmName="SHA-512" hashValue="aJwmo01JGjOqChIqi+9iVYjsivyHILJCHUClFgf+c9AKEs7nb6WaeUlSUldLrr227RmZb9h4LbA4zTRxan0P6Q==" saltValue="ba0vb21gS6ZyScKyaMvq7w==" spinCount="100000" sheet="1" objects="1" scenarios="1" selectLockedCells="1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360C6-7843-4252-BE3E-9198C45F7885}">
  <dimension ref="A1:N99"/>
  <sheetViews>
    <sheetView topLeftCell="A19" workbookViewId="0">
      <selection activeCell="G8" sqref="G8"/>
    </sheetView>
  </sheetViews>
  <sheetFormatPr defaultRowHeight="15" x14ac:dyDescent="0.25"/>
  <cols>
    <col min="3" max="3" width="23" bestFit="1" customWidth="1"/>
    <col min="12" max="12" width="18.140625" bestFit="1" customWidth="1"/>
    <col min="13" max="13" width="26.140625" bestFit="1" customWidth="1"/>
    <col min="14" max="14" width="13.1406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9</v>
      </c>
    </row>
    <row r="2" spans="1:14" x14ac:dyDescent="0.25">
      <c r="A2">
        <v>1</v>
      </c>
      <c r="B2">
        <v>53</v>
      </c>
      <c r="C2" t="s">
        <v>16</v>
      </c>
      <c r="D2" t="s">
        <v>464</v>
      </c>
      <c r="E2">
        <v>4.4875925925925925E-3</v>
      </c>
      <c r="F2">
        <v>15</v>
      </c>
      <c r="G2" t="s">
        <v>1999</v>
      </c>
      <c r="H2">
        <v>0</v>
      </c>
      <c r="I2">
        <v>0</v>
      </c>
      <c r="J2">
        <v>0</v>
      </c>
      <c r="K2">
        <v>53</v>
      </c>
      <c r="L2" t="str">
        <f>IFERROR(VLOOKUP(C2,'Members List'!H:H,1,FALSE),"")</f>
        <v>Conor Leahy</v>
      </c>
      <c r="M2" t="str">
        <f>IFERROR(VLOOKUP(L2,'Members List'!H:I,2,FALSE),"")</f>
        <v>Race - Elite and U23</v>
      </c>
      <c r="N2">
        <v>12</v>
      </c>
    </row>
    <row r="3" spans="1:14" x14ac:dyDescent="0.25">
      <c r="A3">
        <v>2</v>
      </c>
      <c r="B3">
        <v>51</v>
      </c>
      <c r="C3" t="s">
        <v>51</v>
      </c>
      <c r="D3" t="s">
        <v>464</v>
      </c>
      <c r="E3">
        <v>4.7012962962962963E-3</v>
      </c>
      <c r="F3">
        <v>15</v>
      </c>
      <c r="G3" t="s">
        <v>2000</v>
      </c>
      <c r="H3">
        <v>18.649999999999999</v>
      </c>
      <c r="I3">
        <v>18.649999999999999</v>
      </c>
      <c r="J3">
        <v>0</v>
      </c>
      <c r="K3">
        <v>51</v>
      </c>
      <c r="L3" t="str">
        <f>IFERROR(VLOOKUP(C3,'Members List'!H:H,1,FALSE),"")</f>
        <v/>
      </c>
      <c r="M3" t="str">
        <f>IFERROR(VLOOKUP(L3,'Members List'!H:I,2,FALSE),"")</f>
        <v/>
      </c>
    </row>
    <row r="4" spans="1:14" x14ac:dyDescent="0.25">
      <c r="A4">
        <v>3</v>
      </c>
      <c r="B4">
        <v>7</v>
      </c>
      <c r="C4" t="s">
        <v>1840</v>
      </c>
      <c r="D4" t="s">
        <v>464</v>
      </c>
      <c r="E4">
        <v>4.7012847222222221E-3</v>
      </c>
      <c r="F4">
        <v>15</v>
      </c>
      <c r="G4" t="s">
        <v>2001</v>
      </c>
      <c r="H4">
        <v>18.802</v>
      </c>
      <c r="I4">
        <v>0.152</v>
      </c>
      <c r="J4">
        <v>0</v>
      </c>
      <c r="K4">
        <v>7</v>
      </c>
      <c r="L4" t="str">
        <f>IFERROR(VLOOKUP(C4,'Members List'!H:H,1,FALSE),"")</f>
        <v/>
      </c>
      <c r="M4" t="str">
        <f>IFERROR(VLOOKUP(L4,'Members List'!H:I,2,FALSE),"")</f>
        <v/>
      </c>
    </row>
    <row r="5" spans="1:14" x14ac:dyDescent="0.25">
      <c r="A5">
        <v>4</v>
      </c>
      <c r="B5">
        <v>57</v>
      </c>
      <c r="C5" t="s">
        <v>2002</v>
      </c>
      <c r="D5" t="s">
        <v>464</v>
      </c>
      <c r="E5">
        <v>4.7113541666666666E-3</v>
      </c>
      <c r="F5">
        <v>15</v>
      </c>
      <c r="G5" t="s">
        <v>2003</v>
      </c>
      <c r="H5">
        <v>19.695</v>
      </c>
      <c r="I5">
        <v>0.89300000000000002</v>
      </c>
      <c r="J5">
        <v>0</v>
      </c>
      <c r="K5">
        <v>57</v>
      </c>
      <c r="L5" t="str">
        <f>IFERROR(VLOOKUP(C5,'Members List'!H:H,1,FALSE),"")</f>
        <v/>
      </c>
      <c r="M5" t="str">
        <f>IFERROR(VLOOKUP(L5,'Members List'!H:I,2,FALSE),"")</f>
        <v/>
      </c>
    </row>
    <row r="6" spans="1:14" x14ac:dyDescent="0.25">
      <c r="A6">
        <v>5</v>
      </c>
      <c r="B6">
        <v>56</v>
      </c>
      <c r="C6" t="s">
        <v>1816</v>
      </c>
      <c r="D6" t="s">
        <v>464</v>
      </c>
      <c r="E6">
        <v>4.7926273148148147E-3</v>
      </c>
      <c r="F6">
        <v>15</v>
      </c>
      <c r="G6" t="s">
        <v>2004</v>
      </c>
      <c r="H6">
        <v>26.114000000000001</v>
      </c>
      <c r="I6">
        <v>6.4189999999999996</v>
      </c>
      <c r="J6">
        <v>0</v>
      </c>
      <c r="K6">
        <v>56</v>
      </c>
      <c r="L6" t="str">
        <f>IFERROR(VLOOKUP(C6,'Members List'!H:H,1,FALSE),"")</f>
        <v/>
      </c>
      <c r="M6" t="str">
        <f>IFERROR(VLOOKUP(L6,'Members List'!H:I,2,FALSE),"")</f>
        <v/>
      </c>
    </row>
    <row r="7" spans="1:14" x14ac:dyDescent="0.25">
      <c r="A7">
        <v>6</v>
      </c>
      <c r="B7">
        <v>45</v>
      </c>
      <c r="C7" t="s">
        <v>1293</v>
      </c>
      <c r="D7" t="s">
        <v>464</v>
      </c>
      <c r="E7">
        <v>5.3673379629629626E-3</v>
      </c>
      <c r="F7">
        <v>15</v>
      </c>
      <c r="G7" t="s">
        <v>2005</v>
      </c>
      <c r="H7" t="s">
        <v>2006</v>
      </c>
      <c r="I7" t="s">
        <v>2007</v>
      </c>
      <c r="J7">
        <v>0</v>
      </c>
      <c r="K7">
        <v>45</v>
      </c>
      <c r="L7" t="str">
        <f>IFERROR(VLOOKUP(C7,'Members List'!H:H,1,FALSE),"")</f>
        <v/>
      </c>
      <c r="M7" t="str">
        <f>IFERROR(VLOOKUP(L7,'Members List'!H:I,2,FALSE),"")</f>
        <v/>
      </c>
    </row>
    <row r="8" spans="1:14" x14ac:dyDescent="0.25">
      <c r="A8" t="s">
        <v>66</v>
      </c>
      <c r="B8">
        <v>58</v>
      </c>
      <c r="C8" t="s">
        <v>48</v>
      </c>
      <c r="D8" t="s">
        <v>464</v>
      </c>
      <c r="E8" t="s">
        <v>68</v>
      </c>
      <c r="F8">
        <v>12</v>
      </c>
      <c r="G8" t="s">
        <v>2008</v>
      </c>
      <c r="H8" t="s">
        <v>79</v>
      </c>
      <c r="I8" t="s">
        <v>79</v>
      </c>
      <c r="J8">
        <v>0</v>
      </c>
      <c r="K8">
        <v>58</v>
      </c>
      <c r="L8" t="str">
        <f>IFERROR(VLOOKUP(C8,'Members List'!H:H,1,FALSE),"")</f>
        <v>Michael Hosken</v>
      </c>
      <c r="M8" t="str">
        <f>IFERROR(VLOOKUP(L8,'Members List'!H:I,2,FALSE),"")</f>
        <v>Race - Masters U65</v>
      </c>
      <c r="N8">
        <v>2</v>
      </c>
    </row>
    <row r="9" spans="1:14" x14ac:dyDescent="0.25">
      <c r="A9" t="s">
        <v>66</v>
      </c>
      <c r="B9">
        <v>52</v>
      </c>
      <c r="C9" t="s">
        <v>22</v>
      </c>
      <c r="D9" t="s">
        <v>464</v>
      </c>
      <c r="E9" t="s">
        <v>68</v>
      </c>
      <c r="F9">
        <v>12</v>
      </c>
      <c r="G9" t="s">
        <v>2009</v>
      </c>
      <c r="I9" t="s">
        <v>2010</v>
      </c>
      <c r="J9">
        <v>0</v>
      </c>
      <c r="K9">
        <v>52</v>
      </c>
      <c r="L9" t="str">
        <f>IFERROR(VLOOKUP(C9,'Members List'!H:H,1,FALSE),"")</f>
        <v/>
      </c>
      <c r="M9" t="str">
        <f>IFERROR(VLOOKUP(L9,'Members List'!H:I,2,FALSE),"")</f>
        <v/>
      </c>
    </row>
    <row r="10" spans="1:14" x14ac:dyDescent="0.25">
      <c r="A10" t="s">
        <v>66</v>
      </c>
      <c r="B10">
        <v>2</v>
      </c>
      <c r="C10" t="s">
        <v>2011</v>
      </c>
      <c r="D10" t="s">
        <v>464</v>
      </c>
      <c r="E10" t="s">
        <v>68</v>
      </c>
      <c r="F10">
        <v>9</v>
      </c>
      <c r="G10" t="s">
        <v>2012</v>
      </c>
      <c r="H10" t="s">
        <v>87</v>
      </c>
      <c r="I10" t="s">
        <v>79</v>
      </c>
      <c r="J10">
        <v>0</v>
      </c>
      <c r="K10">
        <v>2</v>
      </c>
      <c r="L10" t="str">
        <f>IFERROR(VLOOKUP(C10,'Members List'!H:H,1,FALSE),"")</f>
        <v/>
      </c>
      <c r="M10" t="str">
        <f>IFERROR(VLOOKUP(L10,'Members List'!H:I,2,FALSE),"")</f>
        <v/>
      </c>
    </row>
    <row r="11" spans="1:14" x14ac:dyDescent="0.25">
      <c r="A11" t="s">
        <v>66</v>
      </c>
      <c r="B11">
        <v>4</v>
      </c>
      <c r="C11" t="s">
        <v>2013</v>
      </c>
      <c r="D11" t="s">
        <v>464</v>
      </c>
      <c r="E11" t="s">
        <v>68</v>
      </c>
      <c r="F11">
        <v>9</v>
      </c>
      <c r="G11" t="s">
        <v>2014</v>
      </c>
      <c r="I11" t="s">
        <v>2015</v>
      </c>
      <c r="J11">
        <v>0</v>
      </c>
      <c r="K11">
        <v>4</v>
      </c>
      <c r="L11" t="str">
        <f>IFERROR(VLOOKUP(C11,'Members List'!H:H,1,FALSE),"")</f>
        <v/>
      </c>
      <c r="M11" t="str">
        <f>IFERROR(VLOOKUP(L11,'Members List'!H:I,2,FALSE),"")</f>
        <v/>
      </c>
    </row>
    <row r="12" spans="1:14" x14ac:dyDescent="0.25">
      <c r="A12" t="s">
        <v>66</v>
      </c>
      <c r="B12">
        <v>6</v>
      </c>
      <c r="C12" t="s">
        <v>2016</v>
      </c>
      <c r="D12" t="s">
        <v>464</v>
      </c>
      <c r="E12" t="s">
        <v>68</v>
      </c>
      <c r="F12">
        <v>7</v>
      </c>
      <c r="G12">
        <v>3.3106608796296295E-2</v>
      </c>
      <c r="H12" t="s">
        <v>2017</v>
      </c>
      <c r="I12" t="s">
        <v>76</v>
      </c>
      <c r="J12">
        <v>0</v>
      </c>
      <c r="K12" t="s">
        <v>80</v>
      </c>
      <c r="L12" t="str">
        <f>IFERROR(VLOOKUP(C12,'Members List'!H:H,1,FALSE),"")</f>
        <v>Matthew Peterson</v>
      </c>
      <c r="M12" t="str">
        <f>IFERROR(VLOOKUP(L12,'Members List'!H:I,2,FALSE),"")</f>
        <v>Race - Elite and U23</v>
      </c>
      <c r="N12">
        <v>2</v>
      </c>
    </row>
    <row r="13" spans="1:14" x14ac:dyDescent="0.25">
      <c r="A13" t="s">
        <v>66</v>
      </c>
      <c r="B13">
        <v>5</v>
      </c>
      <c r="C13" t="s">
        <v>1939</v>
      </c>
      <c r="D13" t="s">
        <v>464</v>
      </c>
      <c r="E13" t="s">
        <v>68</v>
      </c>
      <c r="F13">
        <v>5</v>
      </c>
      <c r="G13">
        <v>2.4691006944444444E-2</v>
      </c>
      <c r="H13" t="s">
        <v>2018</v>
      </c>
      <c r="I13" t="s">
        <v>76</v>
      </c>
      <c r="J13">
        <v>0</v>
      </c>
      <c r="K13">
        <v>5</v>
      </c>
      <c r="L13" t="str">
        <f>IFERROR(VLOOKUP(C13,'Members List'!H:H,1,FALSE),"")</f>
        <v>Adrian Pahl</v>
      </c>
      <c r="M13" t="str">
        <f>IFERROR(VLOOKUP(L13,'Members List'!H:I,2,FALSE),"")</f>
        <v>Race - Elite and U23</v>
      </c>
      <c r="N13">
        <v>2</v>
      </c>
    </row>
    <row r="14" spans="1:14" x14ac:dyDescent="0.25">
      <c r="A14" t="s">
        <v>66</v>
      </c>
      <c r="B14">
        <v>1</v>
      </c>
      <c r="C14" t="s">
        <v>1633</v>
      </c>
      <c r="D14" t="s">
        <v>464</v>
      </c>
      <c r="E14" t="s">
        <v>68</v>
      </c>
      <c r="F14">
        <v>11</v>
      </c>
      <c r="G14" t="s">
        <v>2019</v>
      </c>
      <c r="J14">
        <v>0</v>
      </c>
      <c r="K14" t="s">
        <v>26</v>
      </c>
      <c r="L14" t="str">
        <f>IFERROR(VLOOKUP(C14,'Members List'!H:H,1,FALSE),"")</f>
        <v>Oliver Bleddyn</v>
      </c>
      <c r="M14" t="str">
        <f>IFERROR(VLOOKUP(L14,'Members List'!H:I,2,FALSE),"")</f>
        <v>Race - Junior (U15/U17/U19)</v>
      </c>
      <c r="N14">
        <v>2</v>
      </c>
    </row>
    <row r="15" spans="1:14" x14ac:dyDescent="0.25">
      <c r="A15" t="s">
        <v>66</v>
      </c>
      <c r="B15">
        <v>3</v>
      </c>
      <c r="C15" t="s">
        <v>2020</v>
      </c>
      <c r="D15" t="s">
        <v>464</v>
      </c>
      <c r="E15" t="s">
        <v>68</v>
      </c>
      <c r="F15">
        <v>10</v>
      </c>
      <c r="G15" t="s">
        <v>2021</v>
      </c>
      <c r="J15">
        <v>0</v>
      </c>
      <c r="K15">
        <v>3</v>
      </c>
      <c r="L15" t="str">
        <f>IFERROR(VLOOKUP(C15,'Members List'!H:H,1,FALSE),"")</f>
        <v/>
      </c>
      <c r="M15" t="str">
        <f>IFERROR(VLOOKUP(L15,'Members List'!H:I,2,FALSE),"")</f>
        <v/>
      </c>
    </row>
    <row r="16" spans="1:14" x14ac:dyDescent="0.25">
      <c r="A16">
        <v>1</v>
      </c>
      <c r="B16">
        <v>8</v>
      </c>
      <c r="C16" t="s">
        <v>2022</v>
      </c>
      <c r="D16" t="s">
        <v>465</v>
      </c>
      <c r="E16">
        <v>5.0110763888888887E-3</v>
      </c>
      <c r="F16">
        <v>14</v>
      </c>
      <c r="G16" t="s">
        <v>2023</v>
      </c>
      <c r="H16">
        <v>0</v>
      </c>
      <c r="I16">
        <v>0</v>
      </c>
      <c r="J16">
        <v>0</v>
      </c>
      <c r="K16">
        <v>8</v>
      </c>
      <c r="L16" t="str">
        <f>IFERROR(VLOOKUP(C16,'Members List'!H:H,1,FALSE),"")</f>
        <v/>
      </c>
      <c r="M16" t="str">
        <f>IFERROR(VLOOKUP(L16,'Members List'!H:I,2,FALSE),"")</f>
        <v/>
      </c>
    </row>
    <row r="17" spans="1:14" x14ac:dyDescent="0.25">
      <c r="A17">
        <v>2</v>
      </c>
      <c r="B17">
        <v>55</v>
      </c>
      <c r="C17" t="s">
        <v>1487</v>
      </c>
      <c r="D17" t="s">
        <v>465</v>
      </c>
      <c r="E17">
        <v>4.9997337962962964E-3</v>
      </c>
      <c r="F17">
        <v>14</v>
      </c>
      <c r="G17" t="s">
        <v>2024</v>
      </c>
      <c r="H17">
        <v>0.96</v>
      </c>
      <c r="I17">
        <v>0.96</v>
      </c>
      <c r="J17">
        <v>0</v>
      </c>
      <c r="K17" t="s">
        <v>1489</v>
      </c>
      <c r="L17" t="str">
        <f>IFERROR(VLOOKUP(C17,'Members List'!H:H,1,FALSE),"")</f>
        <v/>
      </c>
      <c r="M17" t="str">
        <f>IFERROR(VLOOKUP(L17,'Members List'!H:I,2,FALSE),"")</f>
        <v/>
      </c>
    </row>
    <row r="18" spans="1:14" x14ac:dyDescent="0.25">
      <c r="A18">
        <v>3</v>
      </c>
      <c r="B18">
        <v>12</v>
      </c>
      <c r="C18" t="s">
        <v>1687</v>
      </c>
      <c r="D18" t="s">
        <v>465</v>
      </c>
      <c r="E18">
        <v>5.0423611111111112E-3</v>
      </c>
      <c r="F18">
        <v>14</v>
      </c>
      <c r="G18" t="s">
        <v>2025</v>
      </c>
      <c r="H18">
        <v>1.7270000000000001</v>
      </c>
      <c r="I18">
        <v>0.76700000000000002</v>
      </c>
      <c r="J18">
        <v>0</v>
      </c>
      <c r="K18">
        <v>12</v>
      </c>
      <c r="L18" t="str">
        <f>IFERROR(VLOOKUP(C18,'Members List'!H:H,1,FALSE),"")</f>
        <v>Adam Jones</v>
      </c>
      <c r="M18" t="str">
        <f>IFERROR(VLOOKUP(L18,'Members List'!H:I,2,FALSE),"")</f>
        <v>Race - Masters U65</v>
      </c>
      <c r="N18">
        <v>12</v>
      </c>
    </row>
    <row r="19" spans="1:14" x14ac:dyDescent="0.25">
      <c r="A19">
        <v>4</v>
      </c>
      <c r="B19">
        <v>50</v>
      </c>
      <c r="C19" t="s">
        <v>2026</v>
      </c>
      <c r="D19" t="s">
        <v>465</v>
      </c>
      <c r="E19">
        <v>5.1701157407407407E-3</v>
      </c>
      <c r="F19">
        <v>14</v>
      </c>
      <c r="G19" t="s">
        <v>2027</v>
      </c>
      <c r="H19">
        <v>2.738</v>
      </c>
      <c r="I19">
        <v>1.0109999999999999</v>
      </c>
      <c r="J19">
        <v>0</v>
      </c>
      <c r="K19">
        <v>50</v>
      </c>
      <c r="L19" t="str">
        <f>IFERROR(VLOOKUP(C19,'Members List'!H:H,1,FALSE),"")</f>
        <v/>
      </c>
      <c r="M19" t="str">
        <f>IFERROR(VLOOKUP(L19,'Members List'!H:I,2,FALSE),"")</f>
        <v/>
      </c>
    </row>
    <row r="20" spans="1:14" x14ac:dyDescent="0.25">
      <c r="A20">
        <v>5</v>
      </c>
      <c r="B20">
        <v>17</v>
      </c>
      <c r="C20" t="s">
        <v>1950</v>
      </c>
      <c r="D20" t="s">
        <v>465</v>
      </c>
      <c r="E20">
        <v>5.0419212962962969E-3</v>
      </c>
      <c r="F20">
        <v>14</v>
      </c>
      <c r="G20" t="s">
        <v>2028</v>
      </c>
      <c r="H20">
        <v>2.8679999999999999</v>
      </c>
      <c r="I20">
        <v>0.13</v>
      </c>
      <c r="J20">
        <v>0</v>
      </c>
      <c r="K20" t="s">
        <v>161</v>
      </c>
      <c r="L20" t="str">
        <f>IFERROR(VLOOKUP(C20,'Members List'!H:H,1,FALSE),"")</f>
        <v>Kelana Saleh</v>
      </c>
      <c r="M20" t="str">
        <f>IFERROR(VLOOKUP(L20,'Members List'!H:I,2,FALSE),"")</f>
        <v>Race - Masters U65</v>
      </c>
      <c r="N20">
        <v>8</v>
      </c>
    </row>
    <row r="21" spans="1:14" x14ac:dyDescent="0.25">
      <c r="A21">
        <v>6</v>
      </c>
      <c r="B21">
        <v>11</v>
      </c>
      <c r="C21" t="s">
        <v>2029</v>
      </c>
      <c r="D21" t="s">
        <v>465</v>
      </c>
      <c r="E21">
        <v>5.0136689814814809E-3</v>
      </c>
      <c r="F21">
        <v>14</v>
      </c>
      <c r="G21" t="s">
        <v>2030</v>
      </c>
      <c r="H21">
        <v>3.2229999999999999</v>
      </c>
      <c r="I21">
        <v>0.35499999999999998</v>
      </c>
      <c r="J21">
        <v>0</v>
      </c>
      <c r="K21">
        <v>11</v>
      </c>
      <c r="L21" t="str">
        <f>IFERROR(VLOOKUP(C21,'Members List'!H:H,1,FALSE),"")</f>
        <v/>
      </c>
      <c r="M21" t="str">
        <f>IFERROR(VLOOKUP(L21,'Members List'!H:I,2,FALSE),"")</f>
        <v/>
      </c>
    </row>
    <row r="22" spans="1:14" x14ac:dyDescent="0.25">
      <c r="A22">
        <v>7</v>
      </c>
      <c r="B22">
        <v>46</v>
      </c>
      <c r="C22" t="s">
        <v>95</v>
      </c>
      <c r="D22" t="s">
        <v>465</v>
      </c>
      <c r="E22">
        <v>5.0271180555555555E-3</v>
      </c>
      <c r="F22">
        <v>14</v>
      </c>
      <c r="G22" t="s">
        <v>2031</v>
      </c>
      <c r="H22">
        <v>3.3090000000000002</v>
      </c>
      <c r="I22">
        <v>8.5999999999999993E-2</v>
      </c>
      <c r="J22">
        <v>0</v>
      </c>
      <c r="K22">
        <v>46</v>
      </c>
      <c r="L22" t="str">
        <f>IFERROR(VLOOKUP(C22,'Members List'!H:H,1,FALSE),"")</f>
        <v/>
      </c>
      <c r="M22" t="str">
        <f>IFERROR(VLOOKUP(L22,'Members List'!H:I,2,FALSE),"")</f>
        <v/>
      </c>
    </row>
    <row r="23" spans="1:14" x14ac:dyDescent="0.25">
      <c r="A23">
        <v>8</v>
      </c>
      <c r="B23">
        <v>13</v>
      </c>
      <c r="C23" t="s">
        <v>1678</v>
      </c>
      <c r="D23" t="s">
        <v>465</v>
      </c>
      <c r="E23">
        <v>5.0377893518518515E-3</v>
      </c>
      <c r="F23">
        <v>14</v>
      </c>
      <c r="G23" t="s">
        <v>2032</v>
      </c>
      <c r="H23">
        <v>3.544</v>
      </c>
      <c r="I23">
        <v>0.23499999999999999</v>
      </c>
      <c r="J23">
        <v>0</v>
      </c>
      <c r="K23">
        <v>13</v>
      </c>
      <c r="L23" t="str">
        <f>IFERROR(VLOOKUP(C23,'Members List'!H:H,1,FALSE),"")</f>
        <v>Ryan Maughan</v>
      </c>
      <c r="M23" t="str">
        <f>IFERROR(VLOOKUP(L23,'Members List'!H:I,2,FALSE),"")</f>
        <v>Race - Elite and U23</v>
      </c>
      <c r="N23">
        <v>5</v>
      </c>
    </row>
    <row r="24" spans="1:14" x14ac:dyDescent="0.25">
      <c r="A24">
        <v>9</v>
      </c>
      <c r="B24">
        <v>54</v>
      </c>
      <c r="C24" t="s">
        <v>134</v>
      </c>
      <c r="D24" t="s">
        <v>465</v>
      </c>
      <c r="E24">
        <v>5.0279282407407408E-3</v>
      </c>
      <c r="F24">
        <v>14</v>
      </c>
      <c r="G24" t="s">
        <v>2033</v>
      </c>
      <c r="H24">
        <v>3.569</v>
      </c>
      <c r="I24">
        <v>2.5000000000000001E-2</v>
      </c>
      <c r="J24">
        <v>0</v>
      </c>
      <c r="K24">
        <v>54</v>
      </c>
      <c r="L24" t="str">
        <f>IFERROR(VLOOKUP(C24,'Members List'!H:H,1,FALSE),"")</f>
        <v>Andrew Caltabiano</v>
      </c>
      <c r="M24" t="str">
        <f>IFERROR(VLOOKUP(L24,'Members List'!H:I,2,FALSE),"")</f>
        <v>Race - Masters U65</v>
      </c>
      <c r="N24">
        <v>3</v>
      </c>
    </row>
    <row r="25" spans="1:14" x14ac:dyDescent="0.25">
      <c r="A25">
        <v>10</v>
      </c>
      <c r="B25">
        <v>44</v>
      </c>
      <c r="C25" t="s">
        <v>97</v>
      </c>
      <c r="D25" t="s">
        <v>465</v>
      </c>
      <c r="E25">
        <v>5.0740509259259254E-3</v>
      </c>
      <c r="F25">
        <v>14</v>
      </c>
      <c r="G25" t="s">
        <v>2034</v>
      </c>
      <c r="H25">
        <v>5.282</v>
      </c>
      <c r="I25">
        <v>1.7130000000000001</v>
      </c>
      <c r="J25">
        <v>0</v>
      </c>
      <c r="K25">
        <v>44</v>
      </c>
      <c r="L25" t="str">
        <f>IFERROR(VLOOKUP(C25,'Members List'!H:H,1,FALSE),"")</f>
        <v/>
      </c>
      <c r="M25" t="str">
        <f>IFERROR(VLOOKUP(L25,'Members List'!H:I,2,FALSE),"")</f>
        <v/>
      </c>
    </row>
    <row r="26" spans="1:14" x14ac:dyDescent="0.25">
      <c r="A26">
        <v>11</v>
      </c>
      <c r="B26">
        <v>48</v>
      </c>
      <c r="C26" t="s">
        <v>1667</v>
      </c>
      <c r="D26" t="s">
        <v>465</v>
      </c>
      <c r="E26">
        <v>5.060914351851852E-3</v>
      </c>
      <c r="F26">
        <v>14</v>
      </c>
      <c r="G26" t="s">
        <v>2035</v>
      </c>
      <c r="H26">
        <v>5.992</v>
      </c>
      <c r="I26">
        <v>0.71</v>
      </c>
      <c r="J26">
        <v>0</v>
      </c>
      <c r="K26">
        <v>48</v>
      </c>
      <c r="L26" t="str">
        <f>IFERROR(VLOOKUP(C26,'Members List'!H:H,1,FALSE),"")</f>
        <v/>
      </c>
      <c r="M26" t="str">
        <f>IFERROR(VLOOKUP(L26,'Members List'!H:I,2,FALSE),"")</f>
        <v/>
      </c>
    </row>
    <row r="27" spans="1:14" x14ac:dyDescent="0.25">
      <c r="A27">
        <v>12</v>
      </c>
      <c r="B27">
        <v>49</v>
      </c>
      <c r="C27" t="s">
        <v>99</v>
      </c>
      <c r="D27" t="s">
        <v>465</v>
      </c>
      <c r="E27">
        <v>5.0771643518518518E-3</v>
      </c>
      <c r="F27">
        <v>14</v>
      </c>
      <c r="G27" t="s">
        <v>2036</v>
      </c>
      <c r="H27">
        <v>7.1040000000000001</v>
      </c>
      <c r="I27">
        <v>1.1120000000000001</v>
      </c>
      <c r="J27">
        <v>0</v>
      </c>
      <c r="K27">
        <v>49</v>
      </c>
      <c r="L27" t="str">
        <f>IFERROR(VLOOKUP(C27,'Members List'!H:H,1,FALSE),"")</f>
        <v>Peter Clark</v>
      </c>
      <c r="M27" t="str">
        <f>IFERROR(VLOOKUP(L27,'Members List'!H:I,2,FALSE),"")</f>
        <v>Race - Masters U65</v>
      </c>
      <c r="N27">
        <v>2</v>
      </c>
    </row>
    <row r="28" spans="1:14" x14ac:dyDescent="0.25">
      <c r="A28">
        <v>13</v>
      </c>
      <c r="B28">
        <v>43</v>
      </c>
      <c r="C28" t="s">
        <v>2037</v>
      </c>
      <c r="D28" t="s">
        <v>465</v>
      </c>
      <c r="E28">
        <v>5.0858217592592595E-3</v>
      </c>
      <c r="F28">
        <v>13</v>
      </c>
      <c r="G28" t="s">
        <v>2038</v>
      </c>
      <c r="H28" t="s">
        <v>70</v>
      </c>
      <c r="I28" t="s">
        <v>70</v>
      </c>
      <c r="J28">
        <v>0</v>
      </c>
      <c r="K28">
        <v>43</v>
      </c>
      <c r="L28" t="str">
        <f>IFERROR(VLOOKUP(C28,'Members List'!H:H,1,FALSE),"")</f>
        <v/>
      </c>
      <c r="M28" t="str">
        <f>IFERROR(VLOOKUP(L28,'Members List'!H:I,2,FALSE),"")</f>
        <v/>
      </c>
    </row>
    <row r="29" spans="1:14" x14ac:dyDescent="0.25">
      <c r="A29">
        <v>14</v>
      </c>
      <c r="B29">
        <v>18</v>
      </c>
      <c r="C29" t="s">
        <v>2039</v>
      </c>
      <c r="D29" t="s">
        <v>465</v>
      </c>
      <c r="E29">
        <v>5.2320023148148152E-3</v>
      </c>
      <c r="F29">
        <v>13</v>
      </c>
      <c r="G29" t="s">
        <v>2040</v>
      </c>
      <c r="I29">
        <v>5.907</v>
      </c>
      <c r="J29">
        <v>0</v>
      </c>
      <c r="K29">
        <v>18</v>
      </c>
      <c r="L29" t="str">
        <f>IFERROR(VLOOKUP(C29,'Members List'!H:H,1,FALSE),"")</f>
        <v/>
      </c>
      <c r="M29" t="str">
        <f>IFERROR(VLOOKUP(L29,'Members List'!H:I,2,FALSE),"")</f>
        <v/>
      </c>
    </row>
    <row r="30" spans="1:14" x14ac:dyDescent="0.25">
      <c r="A30">
        <v>15</v>
      </c>
      <c r="B30">
        <v>14</v>
      </c>
      <c r="C30" t="s">
        <v>1923</v>
      </c>
      <c r="D30" t="s">
        <v>465</v>
      </c>
      <c r="E30">
        <v>5.2426388888888896E-3</v>
      </c>
      <c r="F30">
        <v>13</v>
      </c>
      <c r="G30" t="s">
        <v>2041</v>
      </c>
      <c r="I30">
        <v>0.13100000000000001</v>
      </c>
      <c r="J30">
        <v>0</v>
      </c>
      <c r="K30">
        <v>14</v>
      </c>
      <c r="L30" t="str">
        <f>IFERROR(VLOOKUP(C30,'Members List'!H:H,1,FALSE),"")</f>
        <v>Glyn Overal</v>
      </c>
      <c r="M30" t="str">
        <f>IFERROR(VLOOKUP(L30,'Members List'!H:I,2,FALSE),"")</f>
        <v>Race - Masters - Regional</v>
      </c>
      <c r="N30">
        <v>2</v>
      </c>
    </row>
    <row r="31" spans="1:14" x14ac:dyDescent="0.25">
      <c r="A31">
        <v>16</v>
      </c>
      <c r="B31">
        <v>10</v>
      </c>
      <c r="C31" t="s">
        <v>1883</v>
      </c>
      <c r="D31" t="s">
        <v>465</v>
      </c>
      <c r="E31">
        <v>6.8034259259259254E-3</v>
      </c>
      <c r="F31">
        <v>13</v>
      </c>
      <c r="G31" t="s">
        <v>2042</v>
      </c>
      <c r="I31">
        <v>51.779000000000003</v>
      </c>
      <c r="J31">
        <v>0</v>
      </c>
      <c r="K31">
        <v>10</v>
      </c>
      <c r="L31" t="str">
        <f>IFERROR(VLOOKUP(C31,'Members List'!H:H,1,FALSE),"")</f>
        <v>Laura Hodges</v>
      </c>
      <c r="M31" t="str">
        <f>IFERROR(VLOOKUP(L31,'Members List'!H:I,2,FALSE),"")</f>
        <v>Race - Junior (U15/U17/U19)</v>
      </c>
      <c r="N31">
        <v>2</v>
      </c>
    </row>
    <row r="32" spans="1:14" x14ac:dyDescent="0.25">
      <c r="A32">
        <v>17</v>
      </c>
      <c r="B32">
        <v>16</v>
      </c>
      <c r="C32" t="s">
        <v>2043</v>
      </c>
      <c r="D32" t="s">
        <v>465</v>
      </c>
      <c r="E32">
        <v>5.2124305555555561E-3</v>
      </c>
      <c r="F32">
        <v>12</v>
      </c>
      <c r="G32" t="s">
        <v>2044</v>
      </c>
      <c r="H32" t="s">
        <v>76</v>
      </c>
      <c r="I32" t="s">
        <v>70</v>
      </c>
      <c r="J32">
        <v>0</v>
      </c>
      <c r="K32">
        <v>16</v>
      </c>
      <c r="L32" t="str">
        <f>IFERROR(VLOOKUP(C32,'Members List'!H:H,1,FALSE),"")</f>
        <v/>
      </c>
      <c r="M32" t="str">
        <f>IFERROR(VLOOKUP(L32,'Members List'!H:I,2,FALSE),"")</f>
        <v/>
      </c>
    </row>
    <row r="33" spans="1:14" x14ac:dyDescent="0.25">
      <c r="A33">
        <v>18</v>
      </c>
      <c r="B33">
        <v>15</v>
      </c>
      <c r="C33" t="s">
        <v>2045</v>
      </c>
      <c r="D33" t="s">
        <v>465</v>
      </c>
      <c r="E33">
        <v>3.8845138888888887E-3</v>
      </c>
      <c r="F33">
        <v>12</v>
      </c>
      <c r="G33" t="s">
        <v>2046</v>
      </c>
      <c r="I33" t="s">
        <v>2047</v>
      </c>
      <c r="J33">
        <v>0</v>
      </c>
      <c r="K33">
        <v>15</v>
      </c>
      <c r="L33" t="str">
        <f>IFERROR(VLOOKUP(C33,'Members List'!H:H,1,FALSE),"")</f>
        <v/>
      </c>
      <c r="M33" t="str">
        <f>IFERROR(VLOOKUP(L33,'Members List'!H:I,2,FALSE),"")</f>
        <v/>
      </c>
    </row>
    <row r="34" spans="1:14" x14ac:dyDescent="0.25">
      <c r="A34" t="s">
        <v>66</v>
      </c>
      <c r="B34">
        <v>9</v>
      </c>
      <c r="C34" t="s">
        <v>1911</v>
      </c>
      <c r="D34" t="s">
        <v>465</v>
      </c>
      <c r="E34" t="s">
        <v>68</v>
      </c>
      <c r="F34">
        <v>10</v>
      </c>
      <c r="G34" t="s">
        <v>2048</v>
      </c>
      <c r="H34" t="s">
        <v>84</v>
      </c>
      <c r="I34" t="s">
        <v>76</v>
      </c>
      <c r="J34">
        <v>0</v>
      </c>
      <c r="K34" t="s">
        <v>148</v>
      </c>
      <c r="L34" t="str">
        <f>IFERROR(VLOOKUP(C34,'Members List'!H:H,1,FALSE),"")</f>
        <v>Matthew Connan</v>
      </c>
      <c r="M34" t="str">
        <f>IFERROR(VLOOKUP(L34,'Members List'!H:I,2,FALSE),"")</f>
        <v>Race - Junior (U15/U17/U19)</v>
      </c>
      <c r="N34">
        <v>2</v>
      </c>
    </row>
    <row r="35" spans="1:14" x14ac:dyDescent="0.25">
      <c r="A35">
        <v>1</v>
      </c>
      <c r="B35">
        <v>21</v>
      </c>
      <c r="C35" t="s">
        <v>1967</v>
      </c>
      <c r="D35" t="s">
        <v>466</v>
      </c>
      <c r="E35">
        <v>5.3102199074074076E-3</v>
      </c>
      <c r="F35">
        <v>11</v>
      </c>
      <c r="G35" t="s">
        <v>2049</v>
      </c>
      <c r="H35">
        <v>0</v>
      </c>
      <c r="I35">
        <v>0</v>
      </c>
      <c r="J35">
        <v>0</v>
      </c>
      <c r="K35">
        <v>21</v>
      </c>
      <c r="L35" t="str">
        <f>IFERROR(VLOOKUP(C35,'Members List'!H:H,1,FALSE),"")</f>
        <v>Peter McKiernan</v>
      </c>
      <c r="M35" t="str">
        <f>IFERROR(VLOOKUP(L35,'Members List'!H:I,2,FALSE),"")</f>
        <v>Race - Masters - Regional</v>
      </c>
      <c r="N35">
        <v>12</v>
      </c>
    </row>
    <row r="36" spans="1:14" x14ac:dyDescent="0.25">
      <c r="A36">
        <v>2</v>
      </c>
      <c r="B36">
        <v>39</v>
      </c>
      <c r="C36" t="s">
        <v>193</v>
      </c>
      <c r="D36" t="s">
        <v>466</v>
      </c>
      <c r="E36">
        <v>5.3157291666666674E-3</v>
      </c>
      <c r="F36">
        <v>11</v>
      </c>
      <c r="G36" t="s">
        <v>2050</v>
      </c>
      <c r="H36">
        <v>0.32600000000000001</v>
      </c>
      <c r="I36">
        <v>0.32600000000000001</v>
      </c>
      <c r="J36">
        <v>0</v>
      </c>
      <c r="K36">
        <v>39</v>
      </c>
      <c r="L36" t="str">
        <f>IFERROR(VLOOKUP(C36,'Members List'!H:H,1,FALSE),"")</f>
        <v/>
      </c>
      <c r="M36" t="str">
        <f>IFERROR(VLOOKUP(L36,'Members List'!H:I,2,FALSE),"")</f>
        <v/>
      </c>
    </row>
    <row r="37" spans="1:14" x14ac:dyDescent="0.25">
      <c r="A37">
        <v>3</v>
      </c>
      <c r="B37">
        <v>22</v>
      </c>
      <c r="C37" t="s">
        <v>2051</v>
      </c>
      <c r="D37" t="s">
        <v>466</v>
      </c>
      <c r="E37">
        <v>5.3087037037037035E-3</v>
      </c>
      <c r="F37">
        <v>11</v>
      </c>
      <c r="G37" t="s">
        <v>2052</v>
      </c>
      <c r="H37">
        <v>0.34</v>
      </c>
      <c r="I37">
        <v>1.4E-2</v>
      </c>
      <c r="J37">
        <v>0</v>
      </c>
      <c r="K37" t="s">
        <v>1386</v>
      </c>
      <c r="L37" t="str">
        <f>IFERROR(VLOOKUP(C37,'Members List'!H:H,1,FALSE),"")</f>
        <v/>
      </c>
      <c r="M37" t="str">
        <f>IFERROR(VLOOKUP(L37,'Members List'!H:I,2,FALSE),"")</f>
        <v/>
      </c>
    </row>
    <row r="38" spans="1:14" x14ac:dyDescent="0.25">
      <c r="A38">
        <v>4</v>
      </c>
      <c r="B38">
        <v>20</v>
      </c>
      <c r="C38" t="s">
        <v>2053</v>
      </c>
      <c r="D38" t="s">
        <v>466</v>
      </c>
      <c r="E38">
        <v>5.3275115740740739E-3</v>
      </c>
      <c r="F38">
        <v>11</v>
      </c>
      <c r="G38" t="s">
        <v>2054</v>
      </c>
      <c r="H38">
        <v>0.998</v>
      </c>
      <c r="I38">
        <v>0.65800000000000003</v>
      </c>
      <c r="J38">
        <v>0</v>
      </c>
      <c r="K38">
        <v>20</v>
      </c>
      <c r="L38" t="str">
        <f>IFERROR(VLOOKUP(C38,'Members List'!H:H,1,FALSE),"")</f>
        <v/>
      </c>
      <c r="M38" t="str">
        <f>IFERROR(VLOOKUP(L38,'Members List'!H:I,2,FALSE),"")</f>
        <v/>
      </c>
    </row>
    <row r="39" spans="1:14" x14ac:dyDescent="0.25">
      <c r="A39">
        <v>5</v>
      </c>
      <c r="B39">
        <v>23</v>
      </c>
      <c r="C39" t="s">
        <v>2055</v>
      </c>
      <c r="D39" t="s">
        <v>466</v>
      </c>
      <c r="E39">
        <v>5.3318402777777782E-3</v>
      </c>
      <c r="F39">
        <v>11</v>
      </c>
      <c r="G39" t="s">
        <v>2056</v>
      </c>
      <c r="H39">
        <v>1.155</v>
      </c>
      <c r="I39">
        <v>0.157</v>
      </c>
      <c r="J39">
        <v>0</v>
      </c>
      <c r="K39">
        <v>1</v>
      </c>
      <c r="L39" t="str">
        <f>IFERROR(VLOOKUP(C39,'Members List'!H:H,1,FALSE),"")</f>
        <v>Ashton Sime</v>
      </c>
      <c r="M39" t="str">
        <f>IFERROR(VLOOKUP(L39,'Members List'!H:I,2,FALSE),"")</f>
        <v>Race - Kids (U9/U11/U13)</v>
      </c>
      <c r="N39">
        <v>8</v>
      </c>
    </row>
    <row r="40" spans="1:14" x14ac:dyDescent="0.25">
      <c r="A40">
        <v>6</v>
      </c>
      <c r="B40">
        <v>42</v>
      </c>
      <c r="C40" t="s">
        <v>229</v>
      </c>
      <c r="D40" t="s">
        <v>466</v>
      </c>
      <c r="E40">
        <v>5.3333333333333332E-3</v>
      </c>
      <c r="F40">
        <v>11</v>
      </c>
      <c r="G40" t="s">
        <v>2057</v>
      </c>
      <c r="H40">
        <v>2.2280000000000002</v>
      </c>
      <c r="I40">
        <v>1.073</v>
      </c>
      <c r="J40">
        <v>0</v>
      </c>
      <c r="K40">
        <v>42</v>
      </c>
      <c r="L40" t="str">
        <f>IFERROR(VLOOKUP(C40,'Members List'!H:H,1,FALSE),"")</f>
        <v/>
      </c>
      <c r="M40" t="str">
        <f>IFERROR(VLOOKUP(L40,'Members List'!H:I,2,FALSE),"")</f>
        <v/>
      </c>
    </row>
    <row r="41" spans="1:14" x14ac:dyDescent="0.25">
      <c r="A41">
        <v>7</v>
      </c>
      <c r="B41">
        <v>33</v>
      </c>
      <c r="C41" t="s">
        <v>184</v>
      </c>
      <c r="D41" t="s">
        <v>466</v>
      </c>
      <c r="E41">
        <v>5.3452777777777787E-3</v>
      </c>
      <c r="F41">
        <v>11</v>
      </c>
      <c r="G41" t="s">
        <v>2058</v>
      </c>
      <c r="H41">
        <v>2.5670000000000002</v>
      </c>
      <c r="I41">
        <v>0.33900000000000002</v>
      </c>
      <c r="J41">
        <v>0</v>
      </c>
      <c r="K41" t="s">
        <v>186</v>
      </c>
      <c r="L41" t="str">
        <f>IFERROR(VLOOKUP(C41,'Members List'!H:H,1,FALSE),"")</f>
        <v>Michael Baker</v>
      </c>
      <c r="M41" t="str">
        <f>IFERROR(VLOOKUP(L41,'Members List'!H:I,2,FALSE),"")</f>
        <v>Race - Junior (U15/U17/U19)</v>
      </c>
      <c r="N41">
        <v>5</v>
      </c>
    </row>
    <row r="42" spans="1:14" x14ac:dyDescent="0.25">
      <c r="A42">
        <v>8</v>
      </c>
      <c r="B42">
        <v>41</v>
      </c>
      <c r="C42" t="s">
        <v>2059</v>
      </c>
      <c r="D42" t="s">
        <v>466</v>
      </c>
      <c r="E42">
        <v>5.3396759259259257E-3</v>
      </c>
      <c r="F42">
        <v>11</v>
      </c>
      <c r="G42" t="s">
        <v>2060</v>
      </c>
      <c r="H42">
        <v>4.2809999999999997</v>
      </c>
      <c r="I42">
        <v>1.714</v>
      </c>
      <c r="J42">
        <v>0</v>
      </c>
      <c r="K42">
        <v>41</v>
      </c>
      <c r="L42" t="str">
        <f>IFERROR(VLOOKUP(C42,'Members List'!H:H,1,FALSE),"")</f>
        <v>Mark Glorie</v>
      </c>
      <c r="M42" t="str">
        <f>IFERROR(VLOOKUP(L42,'Members List'!H:I,2,FALSE),"")</f>
        <v>Race - Masters - Regional</v>
      </c>
      <c r="N42">
        <v>3</v>
      </c>
    </row>
    <row r="43" spans="1:14" x14ac:dyDescent="0.25">
      <c r="A43">
        <v>9</v>
      </c>
      <c r="B43">
        <v>19</v>
      </c>
      <c r="C43" t="s">
        <v>1737</v>
      </c>
      <c r="D43" t="s">
        <v>466</v>
      </c>
      <c r="E43">
        <v>5.3429050925925927E-3</v>
      </c>
      <c r="F43">
        <v>11</v>
      </c>
      <c r="G43" t="s">
        <v>2061</v>
      </c>
      <c r="H43">
        <v>5.8330000000000002</v>
      </c>
      <c r="I43">
        <v>1.552</v>
      </c>
      <c r="J43">
        <v>0</v>
      </c>
      <c r="K43">
        <v>19</v>
      </c>
      <c r="L43" t="str">
        <f>IFERROR(VLOOKUP(C43,'Members List'!H:H,1,FALSE),"")</f>
        <v>Shane Clarke</v>
      </c>
      <c r="M43" t="str">
        <f>IFERROR(VLOOKUP(L43,'Members List'!H:I,2,FALSE),"")</f>
        <v>Race - Masters (U65)</v>
      </c>
      <c r="N43">
        <v>2</v>
      </c>
    </row>
    <row r="44" spans="1:14" x14ac:dyDescent="0.25">
      <c r="A44">
        <v>10</v>
      </c>
      <c r="B44">
        <v>34</v>
      </c>
      <c r="C44" t="s">
        <v>1976</v>
      </c>
      <c r="D44" t="s">
        <v>466</v>
      </c>
      <c r="E44">
        <v>5.395960648148148E-3</v>
      </c>
      <c r="F44">
        <v>11</v>
      </c>
      <c r="G44" t="s">
        <v>2062</v>
      </c>
      <c r="H44">
        <v>7.9939999999999998</v>
      </c>
      <c r="I44">
        <v>2.161</v>
      </c>
      <c r="J44">
        <v>0</v>
      </c>
      <c r="K44" t="s">
        <v>228</v>
      </c>
      <c r="L44" t="str">
        <f>IFERROR(VLOOKUP(C44,'Members List'!H:H,1,FALSE),"")</f>
        <v/>
      </c>
      <c r="M44" t="str">
        <f>IFERROR(VLOOKUP(L44,'Members List'!H:I,2,FALSE),"")</f>
        <v/>
      </c>
    </row>
    <row r="45" spans="1:14" x14ac:dyDescent="0.25">
      <c r="A45" t="s">
        <v>66</v>
      </c>
      <c r="B45">
        <v>24</v>
      </c>
      <c r="C45" t="s">
        <v>1722</v>
      </c>
      <c r="D45" t="s">
        <v>466</v>
      </c>
      <c r="E45" t="s">
        <v>68</v>
      </c>
      <c r="F45">
        <v>10</v>
      </c>
      <c r="G45" t="s">
        <v>2063</v>
      </c>
      <c r="J45">
        <v>0</v>
      </c>
      <c r="K45">
        <v>24</v>
      </c>
      <c r="L45" t="str">
        <f>IFERROR(VLOOKUP(C45,'Members List'!H:H,1,FALSE),"")</f>
        <v/>
      </c>
      <c r="M45" t="str">
        <f>IFERROR(VLOOKUP(L45,'Members List'!H:I,2,FALSE),"")</f>
        <v/>
      </c>
    </row>
    <row r="46" spans="1:14" x14ac:dyDescent="0.25">
      <c r="A46" t="s">
        <v>66</v>
      </c>
      <c r="B46">
        <v>38</v>
      </c>
      <c r="C46" t="s">
        <v>1435</v>
      </c>
      <c r="D46" t="s">
        <v>466</v>
      </c>
      <c r="E46" t="s">
        <v>68</v>
      </c>
      <c r="F46">
        <v>8</v>
      </c>
      <c r="G46" t="s">
        <v>2064</v>
      </c>
      <c r="J46">
        <v>0</v>
      </c>
      <c r="K46">
        <v>38</v>
      </c>
      <c r="L46" t="str">
        <f>IFERROR(VLOOKUP(C46,'Members List'!H:H,1,FALSE),"")</f>
        <v/>
      </c>
      <c r="M46" t="str">
        <f>IFERROR(VLOOKUP(L46,'Members List'!H:I,2,FALSE),"")</f>
        <v/>
      </c>
    </row>
    <row r="47" spans="1:14" x14ac:dyDescent="0.25">
      <c r="A47">
        <v>1</v>
      </c>
      <c r="B47">
        <v>26</v>
      </c>
      <c r="C47" t="s">
        <v>1914</v>
      </c>
      <c r="D47" t="s">
        <v>467</v>
      </c>
      <c r="E47">
        <v>5.8625115740740747E-3</v>
      </c>
      <c r="F47">
        <v>9</v>
      </c>
      <c r="G47" t="s">
        <v>2065</v>
      </c>
      <c r="H47">
        <v>0</v>
      </c>
      <c r="I47">
        <v>0</v>
      </c>
      <c r="J47">
        <v>0</v>
      </c>
      <c r="K47" t="s">
        <v>1916</v>
      </c>
      <c r="L47" t="str">
        <f>IFERROR(VLOOKUP(C47,'Members List'!H:H,1,FALSE),"")</f>
        <v>Craig Wilson</v>
      </c>
      <c r="M47" t="str">
        <f>IFERROR(VLOOKUP(L47,'Members List'!H:I,2,FALSE),"")</f>
        <v>Race - Masters - Regional</v>
      </c>
      <c r="N47">
        <v>10</v>
      </c>
    </row>
    <row r="48" spans="1:14" x14ac:dyDescent="0.25">
      <c r="A48">
        <v>2</v>
      </c>
      <c r="B48">
        <v>31</v>
      </c>
      <c r="C48" t="s">
        <v>223</v>
      </c>
      <c r="D48" t="s">
        <v>467</v>
      </c>
      <c r="E48">
        <v>5.8786689814814821E-3</v>
      </c>
      <c r="F48">
        <v>9</v>
      </c>
      <c r="G48" t="s">
        <v>2066</v>
      </c>
      <c r="H48">
        <v>2.032</v>
      </c>
      <c r="I48">
        <v>2.032</v>
      </c>
      <c r="J48">
        <v>0</v>
      </c>
      <c r="K48" t="s">
        <v>225</v>
      </c>
      <c r="L48" t="str">
        <f>IFERROR(VLOOKUP(C48,'Members List'!H:H,1,FALSE),"")</f>
        <v>Nick Cowie</v>
      </c>
      <c r="M48" t="str">
        <f>IFERROR(VLOOKUP(L48,'Members List'!H:I,2,FALSE),"")</f>
        <v>Race - Masters - Regional</v>
      </c>
      <c r="N48">
        <v>7</v>
      </c>
    </row>
    <row r="49" spans="1:14" x14ac:dyDescent="0.25">
      <c r="A49">
        <v>3</v>
      </c>
      <c r="B49">
        <v>29</v>
      </c>
      <c r="C49" t="s">
        <v>1725</v>
      </c>
      <c r="D49" t="s">
        <v>467</v>
      </c>
      <c r="E49">
        <v>5.8913078703703705E-3</v>
      </c>
      <c r="F49">
        <v>9</v>
      </c>
      <c r="G49" t="s">
        <v>2067</v>
      </c>
      <c r="H49">
        <v>2.2629999999999999</v>
      </c>
      <c r="I49">
        <v>0.23100000000000001</v>
      </c>
      <c r="J49">
        <v>0</v>
      </c>
      <c r="K49">
        <v>29</v>
      </c>
      <c r="L49" t="str">
        <f>IFERROR(VLOOKUP(C49,'Members List'!H:H,1,FALSE),"")</f>
        <v>Natasha Pertwee</v>
      </c>
      <c r="M49" t="str">
        <f>IFERROR(VLOOKUP(L49,'Members List'!H:I,2,FALSE),"")</f>
        <v>Race - Masters - Regional</v>
      </c>
      <c r="N49">
        <v>4</v>
      </c>
    </row>
    <row r="50" spans="1:14" x14ac:dyDescent="0.25">
      <c r="A50">
        <v>4</v>
      </c>
      <c r="B50">
        <v>25</v>
      </c>
      <c r="C50" t="s">
        <v>1993</v>
      </c>
      <c r="D50" t="s">
        <v>467</v>
      </c>
      <c r="E50">
        <v>6.047581018518519E-3</v>
      </c>
      <c r="F50">
        <v>9</v>
      </c>
      <c r="G50" t="s">
        <v>2068</v>
      </c>
      <c r="H50">
        <v>15.409000000000001</v>
      </c>
      <c r="I50">
        <v>13.146000000000001</v>
      </c>
      <c r="J50">
        <v>0</v>
      </c>
      <c r="K50" t="s">
        <v>243</v>
      </c>
      <c r="L50" t="s">
        <v>348</v>
      </c>
      <c r="M50" t="str">
        <f>IFERROR(VLOOKUP(L50,'Members List'!H:I,2,FALSE),"")</f>
        <v>Race - Masters - Regional</v>
      </c>
      <c r="N50">
        <v>3</v>
      </c>
    </row>
    <row r="51" spans="1:14" x14ac:dyDescent="0.25">
      <c r="A51">
        <v>5</v>
      </c>
      <c r="B51">
        <v>36</v>
      </c>
      <c r="C51" t="s">
        <v>234</v>
      </c>
      <c r="D51" t="s">
        <v>467</v>
      </c>
      <c r="E51">
        <v>7.9797337962962973E-3</v>
      </c>
      <c r="F51">
        <v>8</v>
      </c>
      <c r="G51" t="s">
        <v>2069</v>
      </c>
      <c r="H51" t="s">
        <v>70</v>
      </c>
      <c r="I51" t="s">
        <v>70</v>
      </c>
      <c r="J51">
        <v>0</v>
      </c>
      <c r="K51">
        <v>36</v>
      </c>
      <c r="L51" t="str">
        <f>IFERROR(VLOOKUP(C51,'Members List'!H:H,1,FALSE),"")</f>
        <v>Roger De Pontes</v>
      </c>
      <c r="M51" t="str">
        <f>IFERROR(VLOOKUP(L51,'Members List'!H:I,2,FALSE),"")</f>
        <v>Race - Masters - Regional</v>
      </c>
      <c r="N51">
        <v>2</v>
      </c>
    </row>
    <row r="52" spans="1:14" x14ac:dyDescent="0.25">
      <c r="A52">
        <v>6</v>
      </c>
      <c r="B52">
        <v>35</v>
      </c>
      <c r="C52" t="s">
        <v>244</v>
      </c>
      <c r="D52" t="s">
        <v>467</v>
      </c>
      <c r="E52">
        <v>7.9834490740740751E-3</v>
      </c>
      <c r="F52">
        <v>8</v>
      </c>
      <c r="G52" t="s">
        <v>2070</v>
      </c>
      <c r="I52">
        <v>0.34</v>
      </c>
      <c r="J52">
        <v>0</v>
      </c>
      <c r="K52">
        <v>35</v>
      </c>
      <c r="L52" t="str">
        <f>IFERROR(VLOOKUP(C52,'Members List'!H:H,1,FALSE),"")</f>
        <v>Tony Da Silva</v>
      </c>
      <c r="M52" t="str">
        <f>IFERROR(VLOOKUP(L52,'Members List'!H:I,2,FALSE),"")</f>
        <v>Race - Masters U65</v>
      </c>
      <c r="N52">
        <v>2</v>
      </c>
    </row>
    <row r="53" spans="1:14" x14ac:dyDescent="0.25">
      <c r="A53" t="s">
        <v>66</v>
      </c>
      <c r="B53">
        <v>37</v>
      </c>
      <c r="C53" t="s">
        <v>1554</v>
      </c>
      <c r="D53" t="s">
        <v>467</v>
      </c>
      <c r="E53" t="s">
        <v>68</v>
      </c>
      <c r="F53">
        <v>5</v>
      </c>
      <c r="G53">
        <v>3.1793449074074075E-2</v>
      </c>
      <c r="H53" t="s">
        <v>84</v>
      </c>
      <c r="I53" t="s">
        <v>79</v>
      </c>
      <c r="J53">
        <v>0</v>
      </c>
      <c r="K53">
        <v>37</v>
      </c>
      <c r="L53" t="str">
        <f>IFERROR(VLOOKUP(C53,'Members List'!H:H,1,FALSE),"")</f>
        <v/>
      </c>
      <c r="M53" t="str">
        <f>IFERROR(VLOOKUP(L53,'Members List'!H:I,2,FALSE),"")</f>
        <v/>
      </c>
    </row>
    <row r="54" spans="1:14" x14ac:dyDescent="0.25">
      <c r="A54">
        <v>1</v>
      </c>
      <c r="B54">
        <v>28</v>
      </c>
      <c r="C54" t="s">
        <v>2071</v>
      </c>
      <c r="D54" t="s">
        <v>2072</v>
      </c>
      <c r="E54">
        <v>6.6762037037037042E-3</v>
      </c>
      <c r="F54">
        <v>4</v>
      </c>
      <c r="G54">
        <v>2.6893368055555558E-2</v>
      </c>
      <c r="H54">
        <v>0</v>
      </c>
      <c r="I54">
        <v>0</v>
      </c>
      <c r="J54">
        <v>0</v>
      </c>
      <c r="K54">
        <v>28</v>
      </c>
      <c r="L54" t="str">
        <f>IFERROR(VLOOKUP(C54,'Members List'!H:H,1,FALSE),"")</f>
        <v>Guy Pertwee</v>
      </c>
      <c r="M54" t="str">
        <f>IFERROR(VLOOKUP(L54,'Members List'!H:I,2,FALSE),"")</f>
        <v>Race - Kids (U9/U11/U13)</v>
      </c>
      <c r="N54">
        <v>4</v>
      </c>
    </row>
    <row r="55" spans="1:14" x14ac:dyDescent="0.25">
      <c r="A55">
        <v>2</v>
      </c>
      <c r="B55">
        <v>32</v>
      </c>
      <c r="C55" t="s">
        <v>1448</v>
      </c>
      <c r="D55" t="s">
        <v>2072</v>
      </c>
      <c r="E55">
        <v>7.4080208333333333E-3</v>
      </c>
      <c r="F55">
        <v>4</v>
      </c>
      <c r="G55">
        <v>2.9218599537037038E-2</v>
      </c>
      <c r="H55" t="s">
        <v>2073</v>
      </c>
      <c r="I55" t="s">
        <v>2073</v>
      </c>
      <c r="J55">
        <v>0</v>
      </c>
      <c r="K55" t="s">
        <v>1451</v>
      </c>
      <c r="L55" t="str">
        <f>IFERROR(VLOOKUP(C55,'Members List'!H:H,1,FALSE),"")</f>
        <v>Vanessa Baker</v>
      </c>
      <c r="M55" t="str">
        <f>IFERROR(VLOOKUP(L55,'Members List'!H:I,2,FALSE),"")</f>
        <v>Race - Kids (U9/U11/U13)</v>
      </c>
      <c r="N55">
        <v>3</v>
      </c>
    </row>
    <row r="56" spans="1:14" x14ac:dyDescent="0.25">
      <c r="A56">
        <v>3</v>
      </c>
      <c r="B56">
        <v>27</v>
      </c>
      <c r="C56" t="s">
        <v>2074</v>
      </c>
      <c r="D56" t="s">
        <v>2072</v>
      </c>
      <c r="E56">
        <v>7.4077546296296296E-3</v>
      </c>
      <c r="F56">
        <v>4</v>
      </c>
      <c r="G56">
        <v>2.9220370370370372E-2</v>
      </c>
      <c r="H56" t="s">
        <v>2075</v>
      </c>
      <c r="I56">
        <v>0.153</v>
      </c>
      <c r="J56">
        <v>0</v>
      </c>
      <c r="K56">
        <v>27</v>
      </c>
      <c r="L56" t="str">
        <f>IFERROR(VLOOKUP(C56,'Members List'!H:H,1,FALSE),"")</f>
        <v>Dakota Sime</v>
      </c>
      <c r="M56" t="str">
        <f>IFERROR(VLOOKUP(L56,'Members List'!H:I,2,FALSE),"")</f>
        <v>Race - Kids (U9/U11/U13)</v>
      </c>
      <c r="N56">
        <v>2</v>
      </c>
    </row>
    <row r="57" spans="1:14" x14ac:dyDescent="0.25">
      <c r="A57">
        <v>4</v>
      </c>
      <c r="B57">
        <v>30</v>
      </c>
      <c r="C57" t="s">
        <v>2076</v>
      </c>
      <c r="D57" t="s">
        <v>2072</v>
      </c>
      <c r="E57">
        <v>9.8945601851851851E-3</v>
      </c>
      <c r="F57">
        <v>3</v>
      </c>
      <c r="G57">
        <v>2.9149999999999999E-2</v>
      </c>
      <c r="H57" t="s">
        <v>70</v>
      </c>
      <c r="I57" t="s">
        <v>70</v>
      </c>
      <c r="J57">
        <v>0</v>
      </c>
      <c r="K57">
        <v>30</v>
      </c>
      <c r="L57" t="s">
        <v>2091</v>
      </c>
      <c r="M57" t="str">
        <f>IFERROR(VLOOKUP(L57,'Members List'!H:I,2,FALSE),"")</f>
        <v>Race - Kids (U9/U11/U13)</v>
      </c>
      <c r="N57">
        <v>2</v>
      </c>
    </row>
    <row r="58" spans="1:14" x14ac:dyDescent="0.25">
      <c r="L58" t="str">
        <f>IFERROR(VLOOKUP(C58,'Members List'!H:H,1,FALSE),"")</f>
        <v/>
      </c>
      <c r="M58" t="str">
        <f>IFERROR(VLOOKUP(L58,'Members List'!H:I,2,FALSE),"")</f>
        <v/>
      </c>
    </row>
    <row r="59" spans="1:14" x14ac:dyDescent="0.25">
      <c r="L59" t="str">
        <f>IFERROR(VLOOKUP(C59,'Members List'!H:H,1,FALSE),"")</f>
        <v/>
      </c>
      <c r="M59" t="str">
        <f>IFERROR(VLOOKUP(L59,'Members List'!H:I,2,FALSE),"")</f>
        <v/>
      </c>
    </row>
    <row r="60" spans="1:14" x14ac:dyDescent="0.25">
      <c r="L60" t="str">
        <f>IFERROR(VLOOKUP(C60,'Members List'!H:H,1,FALSE),"")</f>
        <v/>
      </c>
      <c r="M60" t="str">
        <f>IFERROR(VLOOKUP(L60,'Members List'!H:I,2,FALSE),"")</f>
        <v/>
      </c>
    </row>
    <row r="61" spans="1:14" x14ac:dyDescent="0.25">
      <c r="L61" t="str">
        <f>IFERROR(VLOOKUP(C61,'Members List'!H:H,1,FALSE),"")</f>
        <v/>
      </c>
      <c r="M61" t="str">
        <f>IFERROR(VLOOKUP(L61,'Members List'!H:I,2,FALSE),"")</f>
        <v/>
      </c>
    </row>
    <row r="62" spans="1:14" x14ac:dyDescent="0.25">
      <c r="L62" t="str">
        <f>IFERROR(VLOOKUP(C62,'Members List'!H:H,1,FALSE),"")</f>
        <v/>
      </c>
      <c r="M62" t="str">
        <f>IFERROR(VLOOKUP(L62,'Members List'!H:I,2,FALSE),"")</f>
        <v/>
      </c>
    </row>
    <row r="63" spans="1:14" x14ac:dyDescent="0.25">
      <c r="L63" t="str">
        <f>IFERROR(VLOOKUP(C63,'Members List'!H:H,1,FALSE),"")</f>
        <v/>
      </c>
      <c r="M63" t="str">
        <f>IFERROR(VLOOKUP(L63,'Members List'!H:I,2,FALSE),"")</f>
        <v/>
      </c>
    </row>
    <row r="64" spans="1:14" x14ac:dyDescent="0.25">
      <c r="L64" t="str">
        <f>IFERROR(VLOOKUP(C64,'Members List'!H:H,1,FALSE),"")</f>
        <v/>
      </c>
      <c r="M64" t="str">
        <f>IFERROR(VLOOKUP(L64,'Members List'!H:I,2,FALSE),"")</f>
        <v/>
      </c>
    </row>
    <row r="65" spans="12:13" x14ac:dyDescent="0.25">
      <c r="L65" t="str">
        <f>IFERROR(VLOOKUP(C65,'Members List'!H:H,1,FALSE),"")</f>
        <v/>
      </c>
      <c r="M65" t="str">
        <f>IFERROR(VLOOKUP(L65,'Members List'!H:I,2,FALSE),"")</f>
        <v/>
      </c>
    </row>
    <row r="66" spans="12:13" x14ac:dyDescent="0.25">
      <c r="L66" t="str">
        <f>IFERROR(VLOOKUP(C66,'Members List'!H:H,1,FALSE),"")</f>
        <v/>
      </c>
      <c r="M66" t="str">
        <f>IFERROR(VLOOKUP(L66,'Members List'!H:I,2,FALSE),"")</f>
        <v/>
      </c>
    </row>
    <row r="67" spans="12:13" x14ac:dyDescent="0.25">
      <c r="L67" t="str">
        <f>IFERROR(VLOOKUP(C67,'Members List'!H:H,1,FALSE),"")</f>
        <v/>
      </c>
      <c r="M67" t="str">
        <f>IFERROR(VLOOKUP(L67,'Members List'!H:I,2,FALSE),"")</f>
        <v/>
      </c>
    </row>
    <row r="68" spans="12:13" x14ac:dyDescent="0.25">
      <c r="L68" t="str">
        <f>IFERROR(VLOOKUP(C68,'Members List'!H:H,1,FALSE),"")</f>
        <v/>
      </c>
      <c r="M68" t="str">
        <f>IFERROR(VLOOKUP(L68,'Members List'!H:I,2,FALSE),"")</f>
        <v/>
      </c>
    </row>
    <row r="69" spans="12:13" x14ac:dyDescent="0.25">
      <c r="L69" t="str">
        <f>IFERROR(VLOOKUP(C69,'Members List'!H:H,1,FALSE),"")</f>
        <v/>
      </c>
      <c r="M69" t="str">
        <f>IFERROR(VLOOKUP(L69,'Members List'!H:I,2,FALSE),"")</f>
        <v/>
      </c>
    </row>
    <row r="70" spans="12:13" x14ac:dyDescent="0.25">
      <c r="L70" t="str">
        <f>IFERROR(VLOOKUP(C70,'Members List'!H:H,1,FALSE),"")</f>
        <v/>
      </c>
      <c r="M70" t="str">
        <f>IFERROR(VLOOKUP(L70,'Members List'!H:I,2,FALSE),"")</f>
        <v/>
      </c>
    </row>
    <row r="71" spans="12:13" x14ac:dyDescent="0.25">
      <c r="L71" t="str">
        <f>IFERROR(VLOOKUP(C71,'Members List'!H:H,1,FALSE),"")</f>
        <v/>
      </c>
      <c r="M71" t="str">
        <f>IFERROR(VLOOKUP(L71,'Members List'!H:I,2,FALSE),"")</f>
        <v/>
      </c>
    </row>
    <row r="72" spans="12:13" x14ac:dyDescent="0.25">
      <c r="L72" t="str">
        <f>IFERROR(VLOOKUP(C72,'Members List'!H:H,1,FALSE),"")</f>
        <v/>
      </c>
      <c r="M72" t="str">
        <f>IFERROR(VLOOKUP(L72,'Members List'!H:I,2,FALSE),"")</f>
        <v/>
      </c>
    </row>
    <row r="73" spans="12:13" x14ac:dyDescent="0.25">
      <c r="L73" t="str">
        <f>IFERROR(VLOOKUP(C73,'Members List'!H:H,1,FALSE),"")</f>
        <v/>
      </c>
      <c r="M73" t="str">
        <f>IFERROR(VLOOKUP(L73,'Members List'!H:I,2,FALSE),"")</f>
        <v/>
      </c>
    </row>
    <row r="74" spans="12:13" x14ac:dyDescent="0.25">
      <c r="L74" t="str">
        <f>IFERROR(VLOOKUP(C74,'Members List'!H:H,1,FALSE),"")</f>
        <v/>
      </c>
      <c r="M74" t="str">
        <f>IFERROR(VLOOKUP(L74,'Members List'!H:I,2,FALSE),"")</f>
        <v/>
      </c>
    </row>
    <row r="75" spans="12:13" x14ac:dyDescent="0.25">
      <c r="L75" t="str">
        <f>IFERROR(VLOOKUP(C75,'Members List'!H:H,1,FALSE),"")</f>
        <v/>
      </c>
      <c r="M75" t="str">
        <f>IFERROR(VLOOKUP(L75,'Members List'!H:I,2,FALSE),"")</f>
        <v/>
      </c>
    </row>
    <row r="76" spans="12:13" x14ac:dyDescent="0.25">
      <c r="L76" t="str">
        <f>IFERROR(VLOOKUP(C76,'Members List'!H:H,1,FALSE),"")</f>
        <v/>
      </c>
      <c r="M76" t="str">
        <f>IFERROR(VLOOKUP(L76,'Members List'!H:I,2,FALSE),"")</f>
        <v/>
      </c>
    </row>
    <row r="77" spans="12:13" x14ac:dyDescent="0.25">
      <c r="L77" t="str">
        <f>IFERROR(VLOOKUP(C77,'Members List'!H:H,1,FALSE),"")</f>
        <v/>
      </c>
      <c r="M77" t="str">
        <f>IFERROR(VLOOKUP(L77,'Members List'!H:I,2,FALSE),"")</f>
        <v/>
      </c>
    </row>
    <row r="78" spans="12:13" x14ac:dyDescent="0.25">
      <c r="L78" t="str">
        <f>IFERROR(VLOOKUP(C78,'Members List'!H:H,1,FALSE),"")</f>
        <v/>
      </c>
      <c r="M78" t="str">
        <f>IFERROR(VLOOKUP(L78,'Members List'!H:I,2,FALSE),"")</f>
        <v/>
      </c>
    </row>
    <row r="79" spans="12:13" x14ac:dyDescent="0.25">
      <c r="L79" t="str">
        <f>IFERROR(VLOOKUP(C79,'Members List'!H:H,1,FALSE),"")</f>
        <v/>
      </c>
      <c r="M79" t="str">
        <f>IFERROR(VLOOKUP(L79,'Members List'!H:I,2,FALSE),"")</f>
        <v/>
      </c>
    </row>
    <row r="80" spans="12:13" x14ac:dyDescent="0.25">
      <c r="L80" t="str">
        <f>IFERROR(VLOOKUP(C80,'Members List'!H:H,1,FALSE),"")</f>
        <v/>
      </c>
      <c r="M80" t="str">
        <f>IFERROR(VLOOKUP(L80,'Members List'!H:I,2,FALSE),"")</f>
        <v/>
      </c>
    </row>
    <row r="81" spans="12:13" x14ac:dyDescent="0.25">
      <c r="L81" t="str">
        <f>IFERROR(VLOOKUP(C81,'Members List'!H:H,1,FALSE),"")</f>
        <v/>
      </c>
      <c r="M81" t="str">
        <f>IFERROR(VLOOKUP(L81,'Members List'!H:I,2,FALSE),"")</f>
        <v/>
      </c>
    </row>
    <row r="82" spans="12:13" x14ac:dyDescent="0.25">
      <c r="L82" t="str">
        <f>IFERROR(VLOOKUP(C82,'Members List'!H:H,1,FALSE),"")</f>
        <v/>
      </c>
      <c r="M82" t="str">
        <f>IFERROR(VLOOKUP(L82,'Members List'!H:I,2,FALSE),"")</f>
        <v/>
      </c>
    </row>
    <row r="83" spans="12:13" x14ac:dyDescent="0.25">
      <c r="L83" t="str">
        <f>IFERROR(VLOOKUP(C83,'Members List'!H:H,1,FALSE),"")</f>
        <v/>
      </c>
      <c r="M83" t="str">
        <f>IFERROR(VLOOKUP(L83,'Members List'!H:I,2,FALSE),"")</f>
        <v/>
      </c>
    </row>
    <row r="84" spans="12:13" x14ac:dyDescent="0.25">
      <c r="L84" t="str">
        <f>IFERROR(VLOOKUP(C84,'Members List'!H:H,1,FALSE),"")</f>
        <v/>
      </c>
      <c r="M84" t="str">
        <f>IFERROR(VLOOKUP(L84,'Members List'!H:I,2,FALSE),"")</f>
        <v/>
      </c>
    </row>
    <row r="85" spans="12:13" x14ac:dyDescent="0.25">
      <c r="L85" t="str">
        <f>IFERROR(VLOOKUP(C85,'Members List'!H:H,1,FALSE),"")</f>
        <v/>
      </c>
      <c r="M85" t="str">
        <f>IFERROR(VLOOKUP(L85,'Members List'!H:I,2,FALSE),"")</f>
        <v/>
      </c>
    </row>
    <row r="86" spans="12:13" x14ac:dyDescent="0.25">
      <c r="L86" t="str">
        <f>IFERROR(VLOOKUP(C86,'Members List'!H:H,1,FALSE),"")</f>
        <v/>
      </c>
      <c r="M86" t="str">
        <f>IFERROR(VLOOKUP(L86,'Members List'!H:I,2,FALSE),"")</f>
        <v/>
      </c>
    </row>
    <row r="87" spans="12:13" x14ac:dyDescent="0.25">
      <c r="L87" t="str">
        <f>IFERROR(VLOOKUP(C87,'Members List'!H:H,1,FALSE),"")</f>
        <v/>
      </c>
      <c r="M87" t="str">
        <f>IFERROR(VLOOKUP(L87,'Members List'!H:I,2,FALSE),"")</f>
        <v/>
      </c>
    </row>
    <row r="88" spans="12:13" x14ac:dyDescent="0.25">
      <c r="L88" t="str">
        <f>IFERROR(VLOOKUP(C88,'Members List'!H:H,1,FALSE),"")</f>
        <v/>
      </c>
      <c r="M88" t="str">
        <f>IFERROR(VLOOKUP(L88,'Members List'!H:I,2,FALSE),"")</f>
        <v/>
      </c>
    </row>
    <row r="89" spans="12:13" x14ac:dyDescent="0.25">
      <c r="L89" t="str">
        <f>IFERROR(VLOOKUP(C89,'Members List'!H:H,1,FALSE),"")</f>
        <v/>
      </c>
      <c r="M89" t="str">
        <f>IFERROR(VLOOKUP(L89,'Members List'!H:I,2,FALSE),"")</f>
        <v/>
      </c>
    </row>
    <row r="90" spans="12:13" x14ac:dyDescent="0.25">
      <c r="L90" t="str">
        <f>IFERROR(VLOOKUP(C90,'Members List'!H:H,1,FALSE),"")</f>
        <v/>
      </c>
      <c r="M90" t="str">
        <f>IFERROR(VLOOKUP(L90,'Members List'!H:I,2,FALSE),"")</f>
        <v/>
      </c>
    </row>
    <row r="91" spans="12:13" x14ac:dyDescent="0.25">
      <c r="L91" t="str">
        <f>IFERROR(VLOOKUP(C91,'Members List'!H:H,1,FALSE),"")</f>
        <v/>
      </c>
      <c r="M91" t="str">
        <f>IFERROR(VLOOKUP(L91,'Members List'!H:I,2,FALSE),"")</f>
        <v/>
      </c>
    </row>
    <row r="92" spans="12:13" x14ac:dyDescent="0.25">
      <c r="L92" t="str">
        <f>IFERROR(VLOOKUP(C92,'Members List'!H:H,1,FALSE),"")</f>
        <v/>
      </c>
      <c r="M92" t="str">
        <f>IFERROR(VLOOKUP(L92,'Members List'!H:I,2,FALSE),"")</f>
        <v/>
      </c>
    </row>
    <row r="93" spans="12:13" x14ac:dyDescent="0.25">
      <c r="L93" t="str">
        <f>IFERROR(VLOOKUP(C93,'Members List'!H:H,1,FALSE),"")</f>
        <v/>
      </c>
      <c r="M93" t="str">
        <f>IFERROR(VLOOKUP(L93,'Members List'!H:I,2,FALSE),"")</f>
        <v/>
      </c>
    </row>
    <row r="94" spans="12:13" x14ac:dyDescent="0.25">
      <c r="L94" t="str">
        <f>IFERROR(VLOOKUP(C94,'Members List'!H:H,1,FALSE),"")</f>
        <v/>
      </c>
      <c r="M94" t="str">
        <f>IFERROR(VLOOKUP(L94,'Members List'!H:I,2,FALSE),"")</f>
        <v/>
      </c>
    </row>
    <row r="95" spans="12:13" x14ac:dyDescent="0.25">
      <c r="L95" t="str">
        <f>IFERROR(VLOOKUP(C95,'Members List'!H:H,1,FALSE),"")</f>
        <v/>
      </c>
      <c r="M95" t="str">
        <f>IFERROR(VLOOKUP(L95,'Members List'!H:I,2,FALSE),"")</f>
        <v/>
      </c>
    </row>
    <row r="96" spans="12:13" x14ac:dyDescent="0.25">
      <c r="L96" t="str">
        <f>IFERROR(VLOOKUP(C96,'Members List'!H:H,1,FALSE),"")</f>
        <v/>
      </c>
      <c r="M96" t="str">
        <f>IFERROR(VLOOKUP(L96,'Members List'!H:I,2,FALSE),"")</f>
        <v/>
      </c>
    </row>
    <row r="97" spans="12:13" x14ac:dyDescent="0.25">
      <c r="L97" t="str">
        <f>IFERROR(VLOOKUP(C97,'Members List'!H:H,1,FALSE),"")</f>
        <v/>
      </c>
      <c r="M97" t="str">
        <f>IFERROR(VLOOKUP(L97,'Members List'!H:I,2,FALSE),"")</f>
        <v/>
      </c>
    </row>
    <row r="98" spans="12:13" x14ac:dyDescent="0.25">
      <c r="L98" t="str">
        <f>IFERROR(VLOOKUP(C98,'Members List'!H:H,1,FALSE),"")</f>
        <v/>
      </c>
      <c r="M98" t="str">
        <f>IFERROR(VLOOKUP(L98,'Members List'!H:I,2,FALSE),"")</f>
        <v/>
      </c>
    </row>
    <row r="99" spans="12:13" x14ac:dyDescent="0.25">
      <c r="L99" t="str">
        <f>IFERROR(VLOOKUP(C99,'Members List'!H:H,1,FALSE),"")</f>
        <v/>
      </c>
      <c r="M99" t="str">
        <f>IFERROR(VLOOKUP(L99,'Members List'!H:I,2,FALSE),"")</f>
        <v/>
      </c>
    </row>
  </sheetData>
  <sheetProtection algorithmName="SHA-512" hashValue="2Z2CYZgI8UhmhuIMbvQdF79CrkotB/oYpuHFukF2w/+O/rZMv6Om1DQ4snw+rzdkguYDuofwbAIgj2j9Owg6KQ==" saltValue="FVZxu1TMXpNEO9uu9KTFMA==" spinCount="100000" sheet="1" objects="1" scenarios="1" selectLockedCells="1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F1DBF4-2C77-4D16-B977-E3DEEA3BC619}">
  <dimension ref="A1:N99"/>
  <sheetViews>
    <sheetView workbookViewId="0">
      <selection activeCell="G8" sqref="G8"/>
    </sheetView>
  </sheetViews>
  <sheetFormatPr defaultRowHeight="15" x14ac:dyDescent="0.25"/>
  <cols>
    <col min="3" max="3" width="23.42578125" bestFit="1" customWidth="1"/>
    <col min="12" max="12" width="13.85546875" bestFit="1" customWidth="1"/>
    <col min="13" max="13" width="30.425781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9</v>
      </c>
    </row>
    <row r="2" spans="1:14" x14ac:dyDescent="0.25">
      <c r="A2">
        <v>1</v>
      </c>
      <c r="B2">
        <v>47</v>
      </c>
      <c r="C2" t="s">
        <v>29</v>
      </c>
      <c r="D2" t="s">
        <v>464</v>
      </c>
      <c r="E2">
        <v>8.9152893518518513E-3</v>
      </c>
      <c r="F2">
        <v>9</v>
      </c>
      <c r="G2" t="s">
        <v>1929</v>
      </c>
      <c r="H2">
        <v>0</v>
      </c>
      <c r="I2">
        <v>0</v>
      </c>
      <c r="J2">
        <v>0</v>
      </c>
      <c r="K2">
        <v>47</v>
      </c>
      <c r="L2" t="str">
        <f>IFERROR(VLOOKUP(C2,'Members List'!H:H,1,FALSE),"")</f>
        <v>Theo Yates</v>
      </c>
      <c r="M2" t="str">
        <f>IFERROR(VLOOKUP(L2,'Members List'!H:I,2,FALSE),"")</f>
        <v>Race - Elite and U23</v>
      </c>
      <c r="N2">
        <v>12</v>
      </c>
    </row>
    <row r="3" spans="1:14" x14ac:dyDescent="0.25">
      <c r="A3">
        <v>2</v>
      </c>
      <c r="B3">
        <v>49</v>
      </c>
      <c r="C3" t="s">
        <v>16</v>
      </c>
      <c r="D3" t="s">
        <v>464</v>
      </c>
      <c r="E3">
        <v>8.9043750000000008E-3</v>
      </c>
      <c r="F3">
        <v>9</v>
      </c>
      <c r="G3" t="s">
        <v>1930</v>
      </c>
      <c r="H3">
        <v>0.14099999999999999</v>
      </c>
      <c r="I3">
        <v>0.14099999999999999</v>
      </c>
      <c r="J3">
        <v>0</v>
      </c>
      <c r="K3">
        <v>49</v>
      </c>
      <c r="L3" t="str">
        <f>IFERROR(VLOOKUP(C3,'Members List'!H:H,1,FALSE),"")</f>
        <v>Conor Leahy</v>
      </c>
      <c r="M3" t="str">
        <f>IFERROR(VLOOKUP(L3,'Members List'!H:I,2,FALSE),"")</f>
        <v>Race - Elite and U23</v>
      </c>
      <c r="N3">
        <v>8</v>
      </c>
    </row>
    <row r="4" spans="1:14" x14ac:dyDescent="0.25">
      <c r="A4">
        <v>3</v>
      </c>
      <c r="B4">
        <v>53</v>
      </c>
      <c r="C4" t="s">
        <v>1931</v>
      </c>
      <c r="D4" t="s">
        <v>464</v>
      </c>
      <c r="E4">
        <v>8.9055439814814813E-3</v>
      </c>
      <c r="F4">
        <v>9</v>
      </c>
      <c r="G4" t="s">
        <v>1932</v>
      </c>
      <c r="H4">
        <v>0.68799999999999994</v>
      </c>
      <c r="I4">
        <v>0.54700000000000004</v>
      </c>
      <c r="J4">
        <v>0</v>
      </c>
      <c r="K4" t="s">
        <v>1933</v>
      </c>
      <c r="L4" t="str">
        <f>IFERROR(VLOOKUP(C4,'Members List'!H:H,1,FALSE),"")</f>
        <v>Luke Pledger</v>
      </c>
      <c r="M4" t="str">
        <f>IFERROR(VLOOKUP(L4,'Members List'!H:I,2,FALSE),"")</f>
        <v>Race - Masters U65</v>
      </c>
      <c r="N4">
        <v>5</v>
      </c>
    </row>
    <row r="5" spans="1:14" x14ac:dyDescent="0.25">
      <c r="A5">
        <v>4</v>
      </c>
      <c r="B5">
        <v>1</v>
      </c>
      <c r="C5" t="s">
        <v>1633</v>
      </c>
      <c r="D5" t="s">
        <v>464</v>
      </c>
      <c r="E5">
        <v>8.9229282407407417E-3</v>
      </c>
      <c r="F5">
        <v>9</v>
      </c>
      <c r="G5" t="s">
        <v>1934</v>
      </c>
      <c r="H5">
        <v>1.4019999999999999</v>
      </c>
      <c r="I5">
        <v>0.71399999999999997</v>
      </c>
      <c r="J5">
        <v>0</v>
      </c>
      <c r="K5" t="s">
        <v>26</v>
      </c>
      <c r="L5" t="str">
        <f>IFERROR(VLOOKUP(C5,'Members List'!H:H,1,FALSE),"")</f>
        <v>Oliver Bleddyn</v>
      </c>
      <c r="M5" t="str">
        <f>IFERROR(VLOOKUP(L5,'Members List'!H:I,2,FALSE),"")</f>
        <v>Race - Junior (U15/U17/U19)</v>
      </c>
      <c r="N5">
        <v>3</v>
      </c>
    </row>
    <row r="6" spans="1:14" x14ac:dyDescent="0.25">
      <c r="A6">
        <v>5</v>
      </c>
      <c r="B6">
        <v>3</v>
      </c>
      <c r="C6" t="s">
        <v>1629</v>
      </c>
      <c r="D6" t="s">
        <v>464</v>
      </c>
      <c r="E6">
        <v>8.911689814814815E-3</v>
      </c>
      <c r="F6">
        <v>9</v>
      </c>
      <c r="G6" t="s">
        <v>1935</v>
      </c>
      <c r="H6">
        <v>1.4039999999999999</v>
      </c>
      <c r="I6">
        <v>2E-3</v>
      </c>
      <c r="J6">
        <v>0</v>
      </c>
      <c r="K6" t="s">
        <v>47</v>
      </c>
      <c r="L6" t="str">
        <f>IFERROR(VLOOKUP(C6,'Members List'!H:H,1,FALSE),"")</f>
        <v>Jordan Dawson</v>
      </c>
      <c r="M6" t="str">
        <f>IFERROR(VLOOKUP(L6,'Members List'!H:I,2,FALSE),"")</f>
        <v>Race - Junior (U15/U17/U19)</v>
      </c>
      <c r="N6">
        <v>2</v>
      </c>
    </row>
    <row r="7" spans="1:14" x14ac:dyDescent="0.25">
      <c r="A7">
        <v>6</v>
      </c>
      <c r="B7">
        <v>4</v>
      </c>
      <c r="C7" t="s">
        <v>1863</v>
      </c>
      <c r="D7" t="s">
        <v>464</v>
      </c>
      <c r="E7">
        <v>8.9139467592592586E-3</v>
      </c>
      <c r="F7">
        <v>9</v>
      </c>
      <c r="G7" t="s">
        <v>1936</v>
      </c>
      <c r="H7">
        <v>1.7809999999999999</v>
      </c>
      <c r="I7">
        <v>0.377</v>
      </c>
      <c r="J7">
        <v>0</v>
      </c>
      <c r="K7">
        <v>4</v>
      </c>
      <c r="L7" t="str">
        <f>IFERROR(VLOOKUP(C7,'Members List'!H:H,1,FALSE),"")</f>
        <v>Alastair Milne</v>
      </c>
      <c r="M7" t="str">
        <f>IFERROR(VLOOKUP(L7,'Members List'!H:I,2,FALSE),"")</f>
        <v>Race - Masters U65</v>
      </c>
      <c r="N7">
        <v>2</v>
      </c>
    </row>
    <row r="8" spans="1:14" x14ac:dyDescent="0.25">
      <c r="A8">
        <v>7</v>
      </c>
      <c r="B8">
        <v>7</v>
      </c>
      <c r="C8" t="s">
        <v>1639</v>
      </c>
      <c r="D8" t="s">
        <v>464</v>
      </c>
      <c r="E8">
        <v>8.9214467592592592E-3</v>
      </c>
      <c r="F8">
        <v>9</v>
      </c>
      <c r="G8" t="s">
        <v>1937</v>
      </c>
      <c r="H8">
        <v>1.839</v>
      </c>
      <c r="I8">
        <v>5.8000000000000003E-2</v>
      </c>
      <c r="J8">
        <v>0</v>
      </c>
      <c r="K8" t="s">
        <v>1284</v>
      </c>
      <c r="L8" t="str">
        <f>IFERROR(VLOOKUP(C8,'Members List'!H:H,1,FALSE),"")</f>
        <v>Colin Rose</v>
      </c>
      <c r="M8" t="str">
        <f>IFERROR(VLOOKUP(L8,'Members List'!H:I,2,FALSE),"")</f>
        <v>Race - Masters U65</v>
      </c>
      <c r="N8">
        <v>2</v>
      </c>
    </row>
    <row r="9" spans="1:14" x14ac:dyDescent="0.25">
      <c r="A9">
        <v>8</v>
      </c>
      <c r="B9">
        <v>8</v>
      </c>
      <c r="C9" t="s">
        <v>1657</v>
      </c>
      <c r="D9" t="s">
        <v>464</v>
      </c>
      <c r="E9">
        <v>9.0402662037037031E-3</v>
      </c>
      <c r="F9">
        <v>9</v>
      </c>
      <c r="G9" t="s">
        <v>1938</v>
      </c>
      <c r="H9">
        <v>10.597</v>
      </c>
      <c r="I9">
        <v>8.7579999999999991</v>
      </c>
      <c r="J9">
        <v>0</v>
      </c>
      <c r="K9" t="s">
        <v>810</v>
      </c>
      <c r="L9" t="str">
        <f>IFERROR(VLOOKUP(C9,'Members List'!H:H,1,FALSE),"")</f>
        <v>Ryan Willmot</v>
      </c>
      <c r="M9" t="str">
        <f>IFERROR(VLOOKUP(L9,'Members List'!H:I,2,FALSE),"")</f>
        <v/>
      </c>
      <c r="N9">
        <v>2</v>
      </c>
    </row>
    <row r="10" spans="1:14" x14ac:dyDescent="0.25">
      <c r="A10">
        <v>9</v>
      </c>
      <c r="B10">
        <v>5</v>
      </c>
      <c r="C10" t="s">
        <v>1939</v>
      </c>
      <c r="D10" t="s">
        <v>464</v>
      </c>
      <c r="E10">
        <v>1.0594305555555556E-2</v>
      </c>
      <c r="F10">
        <v>9</v>
      </c>
      <c r="G10" t="s">
        <v>1940</v>
      </c>
      <c r="H10" t="s">
        <v>1941</v>
      </c>
      <c r="I10" t="s">
        <v>1942</v>
      </c>
      <c r="J10">
        <v>0</v>
      </c>
      <c r="K10">
        <v>5</v>
      </c>
      <c r="L10" t="str">
        <f>IFERROR(VLOOKUP(C10,'Members List'!H:H,1,FALSE),"")</f>
        <v>Adrian Pahl</v>
      </c>
      <c r="M10" t="str">
        <f>IFERROR(VLOOKUP(L10,'Members List'!H:I,2,FALSE),"")</f>
        <v>Race - Elite and U23</v>
      </c>
      <c r="N10">
        <v>2</v>
      </c>
    </row>
    <row r="11" spans="1:14" x14ac:dyDescent="0.25">
      <c r="A11" t="s">
        <v>66</v>
      </c>
      <c r="B11">
        <v>6</v>
      </c>
      <c r="C11" t="s">
        <v>1635</v>
      </c>
      <c r="D11" t="s">
        <v>464</v>
      </c>
      <c r="E11" t="s">
        <v>68</v>
      </c>
      <c r="F11">
        <v>7</v>
      </c>
      <c r="G11" t="s">
        <v>1943</v>
      </c>
      <c r="H11" t="s">
        <v>76</v>
      </c>
      <c r="I11" t="s">
        <v>76</v>
      </c>
      <c r="J11">
        <v>0</v>
      </c>
      <c r="K11" t="s">
        <v>813</v>
      </c>
      <c r="L11" t="str">
        <f>IFERROR(VLOOKUP(C11,'Members List'!H:H,1,FALSE),"")</f>
        <v>Alastair Reid</v>
      </c>
      <c r="M11" t="str">
        <f>IFERROR(VLOOKUP(L11,'Members List'!H:I,2,FALSE),"")</f>
        <v>Race - Masters U65</v>
      </c>
      <c r="N11">
        <v>2</v>
      </c>
    </row>
    <row r="12" spans="1:14" x14ac:dyDescent="0.25">
      <c r="A12" t="s">
        <v>66</v>
      </c>
      <c r="B12">
        <v>55</v>
      </c>
      <c r="C12" t="s">
        <v>48</v>
      </c>
      <c r="D12" t="s">
        <v>464</v>
      </c>
      <c r="E12" t="s">
        <v>68</v>
      </c>
      <c r="F12">
        <v>8</v>
      </c>
      <c r="G12" t="s">
        <v>1944</v>
      </c>
      <c r="J12">
        <v>0</v>
      </c>
      <c r="K12">
        <v>55</v>
      </c>
      <c r="L12" t="str">
        <f>IFERROR(VLOOKUP(C12,'Members List'!H:H,1,FALSE),"")</f>
        <v>Michael Hosken</v>
      </c>
      <c r="M12" t="str">
        <f>IFERROR(VLOOKUP(L12,'Members List'!H:I,2,FALSE),"")</f>
        <v>Race - Masters U65</v>
      </c>
      <c r="N12">
        <v>2</v>
      </c>
    </row>
    <row r="13" spans="1:14" x14ac:dyDescent="0.25">
      <c r="A13" t="s">
        <v>66</v>
      </c>
      <c r="B13">
        <v>51</v>
      </c>
      <c r="C13" t="s">
        <v>118</v>
      </c>
      <c r="D13" t="s">
        <v>464</v>
      </c>
      <c r="E13" t="s">
        <v>68</v>
      </c>
      <c r="F13">
        <v>7</v>
      </c>
      <c r="G13" t="s">
        <v>1945</v>
      </c>
      <c r="J13">
        <v>0</v>
      </c>
      <c r="K13">
        <v>51</v>
      </c>
      <c r="L13" t="str">
        <f>IFERROR(VLOOKUP(C13,'Members List'!H:H,1,FALSE),"")</f>
        <v>Scott Taylor</v>
      </c>
      <c r="M13" t="str">
        <f>IFERROR(VLOOKUP(L13,'Members List'!H:I,2,FALSE),"")</f>
        <v>Race - Masters U65</v>
      </c>
      <c r="N13">
        <v>2</v>
      </c>
    </row>
    <row r="14" spans="1:14" x14ac:dyDescent="0.25">
      <c r="A14" t="s">
        <v>66</v>
      </c>
      <c r="B14">
        <v>2</v>
      </c>
      <c r="C14" t="s">
        <v>1641</v>
      </c>
      <c r="D14" t="s">
        <v>464</v>
      </c>
      <c r="E14" t="s">
        <v>68</v>
      </c>
      <c r="F14">
        <v>7</v>
      </c>
      <c r="G14" t="s">
        <v>1946</v>
      </c>
      <c r="J14">
        <v>0</v>
      </c>
      <c r="K14" t="s">
        <v>65</v>
      </c>
      <c r="L14" t="str">
        <f>IFERROR(VLOOKUP(C14,'Members List'!H:H,1,FALSE),"")</f>
        <v>Dominic Da Silva</v>
      </c>
      <c r="M14" t="str">
        <f>IFERROR(VLOOKUP(L14,'Members List'!H:I,2,FALSE),"")</f>
        <v>Race - Masters U65</v>
      </c>
      <c r="N14">
        <v>2</v>
      </c>
    </row>
    <row r="15" spans="1:14" x14ac:dyDescent="0.25">
      <c r="A15" t="s">
        <v>66</v>
      </c>
      <c r="B15">
        <v>9</v>
      </c>
      <c r="C15" t="s">
        <v>1947</v>
      </c>
      <c r="D15" t="s">
        <v>464</v>
      </c>
      <c r="E15" t="s">
        <v>68</v>
      </c>
      <c r="F15">
        <v>4</v>
      </c>
      <c r="G15">
        <v>3.6407025462962962E-2</v>
      </c>
      <c r="J15">
        <v>0</v>
      </c>
      <c r="K15">
        <v>9</v>
      </c>
      <c r="L15" t="str">
        <f>IFERROR(VLOOKUP(C15,'Members List'!H:H,1,FALSE),"")</f>
        <v>Richard Woods</v>
      </c>
      <c r="M15" t="str">
        <f>IFERROR(VLOOKUP(L15,'Members List'!H:I,2,FALSE),"")</f>
        <v>Race - Mashers (U65)</v>
      </c>
      <c r="N15">
        <v>2</v>
      </c>
    </row>
    <row r="16" spans="1:14" x14ac:dyDescent="0.25">
      <c r="A16" t="s">
        <v>66</v>
      </c>
      <c r="B16">
        <v>54</v>
      </c>
      <c r="C16" t="s">
        <v>1461</v>
      </c>
      <c r="D16" t="s">
        <v>464</v>
      </c>
      <c r="E16" t="s">
        <v>68</v>
      </c>
      <c r="F16">
        <v>3</v>
      </c>
      <c r="G16">
        <v>2.6912488425925921E-2</v>
      </c>
      <c r="J16">
        <v>0</v>
      </c>
      <c r="K16">
        <v>54</v>
      </c>
      <c r="L16" t="str">
        <f>IFERROR(VLOOKUP(C16,'Members List'!H:H,1,FALSE),"")</f>
        <v/>
      </c>
      <c r="M16" t="str">
        <f>IFERROR(VLOOKUP(L16,'Members List'!H:I,2,FALSE),"")</f>
        <v/>
      </c>
    </row>
    <row r="17" spans="1:14" x14ac:dyDescent="0.25">
      <c r="A17">
        <v>1</v>
      </c>
      <c r="B17">
        <v>39</v>
      </c>
      <c r="C17" t="s">
        <v>990</v>
      </c>
      <c r="D17" t="s">
        <v>465</v>
      </c>
      <c r="E17">
        <v>9.4241550925925916E-3</v>
      </c>
      <c r="F17">
        <v>7</v>
      </c>
      <c r="G17" t="s">
        <v>1948</v>
      </c>
      <c r="H17">
        <v>0</v>
      </c>
      <c r="I17">
        <v>0</v>
      </c>
      <c r="J17">
        <v>0</v>
      </c>
      <c r="K17" t="s">
        <v>167</v>
      </c>
      <c r="L17" t="str">
        <f>IFERROR(VLOOKUP(C17,'Members List'!H:H,1,FALSE),"")</f>
        <v>Jason Hapeta</v>
      </c>
      <c r="M17" t="str">
        <f>IFERROR(VLOOKUP(L17,'Members List'!H:I,2,FALSE),"")</f>
        <v/>
      </c>
      <c r="N17">
        <v>12</v>
      </c>
    </row>
    <row r="18" spans="1:14" x14ac:dyDescent="0.25">
      <c r="A18">
        <v>2</v>
      </c>
      <c r="B18">
        <v>20</v>
      </c>
      <c r="C18" t="s">
        <v>1675</v>
      </c>
      <c r="D18" t="s">
        <v>465</v>
      </c>
      <c r="E18">
        <v>9.4093287037037027E-3</v>
      </c>
      <c r="F18">
        <v>7</v>
      </c>
      <c r="G18" t="s">
        <v>1949</v>
      </c>
      <c r="H18">
        <v>0.23100000000000001</v>
      </c>
      <c r="I18">
        <v>0.23100000000000001</v>
      </c>
      <c r="J18">
        <v>0</v>
      </c>
      <c r="K18" t="s">
        <v>174</v>
      </c>
      <c r="L18" t="str">
        <f>IFERROR(VLOOKUP(C18,'Members List'!H:H,1,FALSE),"")</f>
        <v>Calum Milne</v>
      </c>
      <c r="M18" t="str">
        <f>IFERROR(VLOOKUP(L18,'Members List'!H:I,2,FALSE),"")</f>
        <v>Race - Junior (U15/U17/U19)</v>
      </c>
      <c r="N18">
        <v>8</v>
      </c>
    </row>
    <row r="19" spans="1:14" x14ac:dyDescent="0.25">
      <c r="A19">
        <v>3</v>
      </c>
      <c r="B19">
        <v>21</v>
      </c>
      <c r="C19" t="s">
        <v>1950</v>
      </c>
      <c r="D19" t="s">
        <v>465</v>
      </c>
      <c r="E19">
        <v>9.4308217592592603E-3</v>
      </c>
      <c r="F19">
        <v>7</v>
      </c>
      <c r="G19" t="s">
        <v>1951</v>
      </c>
      <c r="H19">
        <v>0.45200000000000001</v>
      </c>
      <c r="I19">
        <v>0.221</v>
      </c>
      <c r="J19">
        <v>0</v>
      </c>
      <c r="K19" t="s">
        <v>161</v>
      </c>
      <c r="L19" t="str">
        <f>IFERROR(VLOOKUP(C19,'Members List'!H:H,1,FALSE),"")</f>
        <v>Kelana Saleh</v>
      </c>
      <c r="M19" t="str">
        <f>IFERROR(VLOOKUP(L19,'Members List'!H:I,2,FALSE),"")</f>
        <v>Race - Masters U65</v>
      </c>
      <c r="N19">
        <v>5</v>
      </c>
    </row>
    <row r="20" spans="1:14" x14ac:dyDescent="0.25">
      <c r="A20">
        <v>4</v>
      </c>
      <c r="B20">
        <v>12</v>
      </c>
      <c r="C20" t="s">
        <v>1850</v>
      </c>
      <c r="D20" t="s">
        <v>465</v>
      </c>
      <c r="E20">
        <v>9.4279629629629626E-3</v>
      </c>
      <c r="F20">
        <v>7</v>
      </c>
      <c r="G20" t="s">
        <v>1952</v>
      </c>
      <c r="H20">
        <v>0.45700000000000002</v>
      </c>
      <c r="I20">
        <v>5.0000000000000001E-3</v>
      </c>
      <c r="J20">
        <v>0</v>
      </c>
      <c r="K20" t="s">
        <v>145</v>
      </c>
      <c r="L20" t="str">
        <f>IFERROR(VLOOKUP(C20,'Members List'!H:H,1,FALSE),"")</f>
        <v>Lachlan Connan</v>
      </c>
      <c r="M20" t="str">
        <f>IFERROR(VLOOKUP(L20,'Members List'!H:I,2,FALSE),"")</f>
        <v>Race - Junior (U15/U17/U19)</v>
      </c>
      <c r="N20">
        <v>3</v>
      </c>
    </row>
    <row r="21" spans="1:14" x14ac:dyDescent="0.25">
      <c r="A21">
        <v>5</v>
      </c>
      <c r="B21">
        <v>46</v>
      </c>
      <c r="C21" t="s">
        <v>108</v>
      </c>
      <c r="D21" t="s">
        <v>465</v>
      </c>
      <c r="E21">
        <v>9.4272569444444447E-3</v>
      </c>
      <c r="F21">
        <v>7</v>
      </c>
      <c r="G21" t="s">
        <v>1953</v>
      </c>
      <c r="H21">
        <v>0.57199999999999995</v>
      </c>
      <c r="I21">
        <v>0.115</v>
      </c>
      <c r="J21">
        <v>0</v>
      </c>
      <c r="K21">
        <v>46</v>
      </c>
      <c r="L21" t="str">
        <f>IFERROR(VLOOKUP(C21,'Members List'!H:H,1,FALSE),"")</f>
        <v>Cade Zulsdorf</v>
      </c>
      <c r="M21" t="str">
        <f>IFERROR(VLOOKUP(L21,'Members List'!H:I,2,FALSE),"")</f>
        <v>Race - Elite and U23 - Regional</v>
      </c>
      <c r="N21">
        <v>2</v>
      </c>
    </row>
    <row r="22" spans="1:14" x14ac:dyDescent="0.25">
      <c r="A22">
        <v>6</v>
      </c>
      <c r="B22">
        <v>15</v>
      </c>
      <c r="C22" t="s">
        <v>1687</v>
      </c>
      <c r="D22" t="s">
        <v>465</v>
      </c>
      <c r="E22">
        <v>9.4503009259259262E-3</v>
      </c>
      <c r="F22">
        <v>7</v>
      </c>
      <c r="G22" t="s">
        <v>1954</v>
      </c>
      <c r="H22">
        <v>1.67</v>
      </c>
      <c r="I22">
        <v>1.0980000000000001</v>
      </c>
      <c r="J22">
        <v>0</v>
      </c>
      <c r="K22">
        <v>15</v>
      </c>
      <c r="L22" t="str">
        <f>IFERROR(VLOOKUP(C22,'Members List'!H:H,1,FALSE),"")</f>
        <v>Adam Jones</v>
      </c>
      <c r="M22" t="str">
        <f>IFERROR(VLOOKUP(L22,'Members List'!H:I,2,FALSE),"")</f>
        <v>Race - Masters U65</v>
      </c>
      <c r="N22">
        <v>2</v>
      </c>
    </row>
    <row r="23" spans="1:14" x14ac:dyDescent="0.25">
      <c r="A23">
        <v>7</v>
      </c>
      <c r="B23">
        <v>16</v>
      </c>
      <c r="C23" t="s">
        <v>1955</v>
      </c>
      <c r="D23" t="s">
        <v>465</v>
      </c>
      <c r="E23">
        <v>9.4395138888888879E-3</v>
      </c>
      <c r="F23">
        <v>7</v>
      </c>
      <c r="G23" t="s">
        <v>1956</v>
      </c>
      <c r="H23">
        <v>2.0699999999999998</v>
      </c>
      <c r="I23">
        <v>0.4</v>
      </c>
      <c r="J23">
        <v>0</v>
      </c>
      <c r="K23">
        <v>16</v>
      </c>
      <c r="L23" t="str">
        <f>IFERROR(VLOOKUP(C23,'Members List'!H:H,1,FALSE),"")</f>
        <v>David Kennedy</v>
      </c>
      <c r="M23" t="str">
        <f>IFERROR(VLOOKUP(L23,'Members List'!H:I,2,FALSE),"")</f>
        <v>Race - Masters - Regional</v>
      </c>
      <c r="N23">
        <v>2</v>
      </c>
    </row>
    <row r="24" spans="1:14" x14ac:dyDescent="0.25">
      <c r="A24">
        <v>8</v>
      </c>
      <c r="B24">
        <v>17</v>
      </c>
      <c r="C24" t="s">
        <v>1957</v>
      </c>
      <c r="D24" t="s">
        <v>465</v>
      </c>
      <c r="E24">
        <v>9.4553703703703692E-3</v>
      </c>
      <c r="F24">
        <v>7</v>
      </c>
      <c r="G24" t="s">
        <v>1958</v>
      </c>
      <c r="H24">
        <v>2.2999999999999998</v>
      </c>
      <c r="I24">
        <v>0.23</v>
      </c>
      <c r="J24">
        <v>0</v>
      </c>
      <c r="K24">
        <v>17</v>
      </c>
      <c r="L24" t="str">
        <f>IFERROR(VLOOKUP(C24,'Members List'!H:H,1,FALSE),"")</f>
        <v>Rodney King</v>
      </c>
      <c r="M24" t="str">
        <f>IFERROR(VLOOKUP(L24,'Members List'!H:I,2,FALSE),"")</f>
        <v>Race - Masters (U65)</v>
      </c>
      <c r="N24">
        <v>2</v>
      </c>
    </row>
    <row r="25" spans="1:14" x14ac:dyDescent="0.25">
      <c r="A25">
        <v>9</v>
      </c>
      <c r="B25">
        <v>11</v>
      </c>
      <c r="C25" t="s">
        <v>1685</v>
      </c>
      <c r="D25" t="s">
        <v>465</v>
      </c>
      <c r="E25">
        <v>9.5019444444444448E-3</v>
      </c>
      <c r="F25">
        <v>7</v>
      </c>
      <c r="G25" t="s">
        <v>1959</v>
      </c>
      <c r="H25">
        <v>5.9210000000000003</v>
      </c>
      <c r="I25">
        <v>3.621</v>
      </c>
      <c r="J25">
        <v>0</v>
      </c>
      <c r="K25">
        <v>11</v>
      </c>
      <c r="L25" t="str">
        <f>IFERROR(VLOOKUP(C25,'Members List'!H:H,1,FALSE),"")</f>
        <v>Peter Clark</v>
      </c>
      <c r="M25" t="str">
        <f>IFERROR(VLOOKUP(L25,'Members List'!H:I,2,FALSE),"")</f>
        <v>Race - Masters U65</v>
      </c>
      <c r="N25">
        <v>2</v>
      </c>
    </row>
    <row r="26" spans="1:14" x14ac:dyDescent="0.25">
      <c r="A26">
        <v>10</v>
      </c>
      <c r="B26">
        <v>45</v>
      </c>
      <c r="C26" t="s">
        <v>134</v>
      </c>
      <c r="D26" t="s">
        <v>465</v>
      </c>
      <c r="E26">
        <v>9.4855439814814802E-3</v>
      </c>
      <c r="F26">
        <v>7</v>
      </c>
      <c r="G26" t="s">
        <v>1960</v>
      </c>
      <c r="H26">
        <v>7.5940000000000003</v>
      </c>
      <c r="I26">
        <v>1.673</v>
      </c>
      <c r="J26">
        <v>0</v>
      </c>
      <c r="K26">
        <v>45</v>
      </c>
      <c r="L26" t="str">
        <f>IFERROR(VLOOKUP(C26,'Members List'!H:H,1,FALSE),"")</f>
        <v>Andrew Caltabiano</v>
      </c>
      <c r="M26" t="str">
        <f>IFERROR(VLOOKUP(L26,'Members List'!H:I,2,FALSE),"")</f>
        <v>Race - Masters U65</v>
      </c>
      <c r="N26">
        <v>2</v>
      </c>
    </row>
    <row r="27" spans="1:14" x14ac:dyDescent="0.25">
      <c r="A27">
        <v>11</v>
      </c>
      <c r="B27">
        <v>10</v>
      </c>
      <c r="C27" t="s">
        <v>1961</v>
      </c>
      <c r="D27" t="s">
        <v>465</v>
      </c>
      <c r="E27">
        <v>9.5233796296296299E-3</v>
      </c>
      <c r="F27">
        <v>7</v>
      </c>
      <c r="G27" t="s">
        <v>1962</v>
      </c>
      <c r="H27">
        <v>9.0579999999999998</v>
      </c>
      <c r="I27">
        <v>1.464</v>
      </c>
      <c r="J27">
        <v>0</v>
      </c>
      <c r="K27">
        <v>10</v>
      </c>
      <c r="L27" t="str">
        <f>IFERROR(VLOOKUP(C27,'Members List'!H:H,1,FALSE),"")</f>
        <v>Jason Bailey</v>
      </c>
      <c r="M27" t="str">
        <f>IFERROR(VLOOKUP(L27,'Members List'!H:I,2,FALSE),"")</f>
        <v>Race - Masters - Regional</v>
      </c>
      <c r="N27">
        <v>2</v>
      </c>
    </row>
    <row r="28" spans="1:14" x14ac:dyDescent="0.25">
      <c r="A28">
        <v>12</v>
      </c>
      <c r="B28">
        <v>52</v>
      </c>
      <c r="C28" t="s">
        <v>124</v>
      </c>
      <c r="D28" t="s">
        <v>465</v>
      </c>
      <c r="E28">
        <v>9.5164236111111109E-3</v>
      </c>
      <c r="F28">
        <v>7</v>
      </c>
      <c r="G28" t="s">
        <v>1963</v>
      </c>
      <c r="H28">
        <v>9.7129999999999992</v>
      </c>
      <c r="I28">
        <v>0.65500000000000003</v>
      </c>
      <c r="J28">
        <v>0</v>
      </c>
      <c r="K28" t="s">
        <v>127</v>
      </c>
      <c r="L28" t="str">
        <f>IFERROR(VLOOKUP(C28,'Members List'!H:H,1,FALSE),"")</f>
        <v>David Cashman</v>
      </c>
      <c r="M28" t="str">
        <f>IFERROR(VLOOKUP(L28,'Members List'!H:I,2,FALSE),"")</f>
        <v>Race - Masters - Regional</v>
      </c>
      <c r="N28">
        <v>2</v>
      </c>
    </row>
    <row r="29" spans="1:14" x14ac:dyDescent="0.25">
      <c r="A29">
        <v>13</v>
      </c>
      <c r="B29">
        <v>18</v>
      </c>
      <c r="C29" t="s">
        <v>1678</v>
      </c>
      <c r="D29" t="s">
        <v>465</v>
      </c>
      <c r="E29">
        <v>9.5310300925925927E-3</v>
      </c>
      <c r="F29">
        <v>7</v>
      </c>
      <c r="G29" t="s">
        <v>1964</v>
      </c>
      <c r="H29">
        <v>10.532999999999999</v>
      </c>
      <c r="I29">
        <v>0.82</v>
      </c>
      <c r="J29">
        <v>0</v>
      </c>
      <c r="K29">
        <v>18</v>
      </c>
      <c r="L29" t="str">
        <f>IFERROR(VLOOKUP(C29,'Members List'!H:H,1,FALSE),"")</f>
        <v>Ryan Maughan</v>
      </c>
      <c r="M29" t="str">
        <f>IFERROR(VLOOKUP(L29,'Members List'!H:I,2,FALSE),"")</f>
        <v>Race - Elite and U23</v>
      </c>
      <c r="N29">
        <v>2</v>
      </c>
    </row>
    <row r="30" spans="1:14" x14ac:dyDescent="0.25">
      <c r="A30">
        <v>14</v>
      </c>
      <c r="B30">
        <v>13</v>
      </c>
      <c r="C30" t="s">
        <v>1911</v>
      </c>
      <c r="D30" t="s">
        <v>465</v>
      </c>
      <c r="E30">
        <v>9.6164004629629637E-3</v>
      </c>
      <c r="F30">
        <v>7</v>
      </c>
      <c r="G30" t="s">
        <v>1965</v>
      </c>
      <c r="H30">
        <v>17.585999999999999</v>
      </c>
      <c r="I30">
        <v>7.0529999999999999</v>
      </c>
      <c r="J30">
        <v>0</v>
      </c>
      <c r="K30" t="s">
        <v>148</v>
      </c>
      <c r="L30" t="str">
        <f>IFERROR(VLOOKUP(C30,'Members List'!H:H,1,FALSE),"")</f>
        <v>Matthew Connan</v>
      </c>
      <c r="M30" t="str">
        <f>IFERROR(VLOOKUP(L30,'Members List'!H:I,2,FALSE),"")</f>
        <v>Race - Junior (U15/U17/U19)</v>
      </c>
      <c r="N30">
        <v>2</v>
      </c>
    </row>
    <row r="31" spans="1:14" x14ac:dyDescent="0.25">
      <c r="A31">
        <v>15</v>
      </c>
      <c r="B31">
        <v>14</v>
      </c>
      <c r="C31" t="s">
        <v>1883</v>
      </c>
      <c r="D31" t="s">
        <v>465</v>
      </c>
      <c r="E31">
        <v>1.010587962962963E-2</v>
      </c>
      <c r="F31">
        <v>6</v>
      </c>
      <c r="G31" t="s">
        <v>1966</v>
      </c>
      <c r="H31" t="s">
        <v>70</v>
      </c>
      <c r="I31" t="s">
        <v>70</v>
      </c>
      <c r="J31">
        <v>0</v>
      </c>
      <c r="K31">
        <v>14</v>
      </c>
      <c r="L31" t="str">
        <f>IFERROR(VLOOKUP(C31,'Members List'!H:H,1,FALSE),"")</f>
        <v>Laura Hodges</v>
      </c>
      <c r="M31" t="str">
        <f>IFERROR(VLOOKUP(L31,'Members List'!H:I,2,FALSE),"")</f>
        <v>Race - Junior (U15/U17/U19)</v>
      </c>
      <c r="N31">
        <v>2</v>
      </c>
    </row>
    <row r="32" spans="1:14" x14ac:dyDescent="0.25">
      <c r="A32" t="s">
        <v>66</v>
      </c>
      <c r="B32">
        <v>19</v>
      </c>
      <c r="C32" t="s">
        <v>1967</v>
      </c>
      <c r="D32" t="s">
        <v>465</v>
      </c>
      <c r="E32" t="s">
        <v>68</v>
      </c>
      <c r="J32">
        <v>0</v>
      </c>
      <c r="K32">
        <v>19</v>
      </c>
      <c r="L32" t="str">
        <f>IFERROR(VLOOKUP(C32,'Members List'!H:H,1,FALSE),"")</f>
        <v>Peter McKiernan</v>
      </c>
      <c r="M32" t="str">
        <f>IFERROR(VLOOKUP(L32,'Members List'!H:I,2,FALSE),"")</f>
        <v>Race - Masters - Regional</v>
      </c>
      <c r="N32">
        <v>2</v>
      </c>
    </row>
    <row r="33" spans="1:14" x14ac:dyDescent="0.25">
      <c r="A33" t="s">
        <v>66</v>
      </c>
      <c r="B33">
        <v>50</v>
      </c>
      <c r="C33" t="s">
        <v>91</v>
      </c>
      <c r="D33" t="s">
        <v>465</v>
      </c>
      <c r="E33" t="s">
        <v>68</v>
      </c>
      <c r="J33">
        <v>0</v>
      </c>
      <c r="K33" t="s">
        <v>94</v>
      </c>
      <c r="L33" t="str">
        <f>IFERROR(VLOOKUP(C33,'Members List'!H:H,1,FALSE),"")</f>
        <v>Andrew Brown</v>
      </c>
      <c r="M33" t="str">
        <f>IFERROR(VLOOKUP(L33,'Members List'!H:I,2,FALSE),"")</f>
        <v>Race - Masters U65</v>
      </c>
      <c r="N33">
        <v>2</v>
      </c>
    </row>
    <row r="34" spans="1:14" x14ac:dyDescent="0.25">
      <c r="A34">
        <v>1</v>
      </c>
      <c r="B34">
        <v>36</v>
      </c>
      <c r="C34" t="s">
        <v>1968</v>
      </c>
      <c r="D34" t="s">
        <v>466</v>
      </c>
      <c r="E34">
        <v>9.7126504629629646E-3</v>
      </c>
      <c r="F34">
        <v>6</v>
      </c>
      <c r="G34" t="s">
        <v>1969</v>
      </c>
      <c r="H34">
        <v>0</v>
      </c>
      <c r="I34">
        <v>0</v>
      </c>
      <c r="J34">
        <v>0</v>
      </c>
      <c r="K34">
        <v>36</v>
      </c>
      <c r="L34" t="str">
        <f>IFERROR(VLOOKUP(C34,'Members List'!H:H,1,FALSE),"")</f>
        <v/>
      </c>
      <c r="M34" t="str">
        <f>IFERROR(VLOOKUP(L34,'Members List'!H:I,2,FALSE),"")</f>
        <v/>
      </c>
    </row>
    <row r="35" spans="1:14" x14ac:dyDescent="0.25">
      <c r="A35">
        <v>2</v>
      </c>
      <c r="B35">
        <v>24</v>
      </c>
      <c r="C35" t="s">
        <v>1900</v>
      </c>
      <c r="D35" t="s">
        <v>466</v>
      </c>
      <c r="E35">
        <v>9.7233564814814804E-3</v>
      </c>
      <c r="F35">
        <v>6</v>
      </c>
      <c r="G35" t="s">
        <v>1970</v>
      </c>
      <c r="H35">
        <v>0.73</v>
      </c>
      <c r="I35">
        <v>0.73</v>
      </c>
      <c r="J35">
        <v>0</v>
      </c>
      <c r="K35">
        <v>24</v>
      </c>
      <c r="L35" t="str">
        <f>IFERROR(VLOOKUP(C35,'Members List'!H:H,1,FALSE),"")</f>
        <v>Dharlia Haines</v>
      </c>
      <c r="M35" t="str">
        <f>IFERROR(VLOOKUP(L35,'Members List'!H:I,2,FALSE),"")</f>
        <v>Race - Junior (U15/U17/U19)</v>
      </c>
      <c r="N35">
        <v>12</v>
      </c>
    </row>
    <row r="36" spans="1:14" x14ac:dyDescent="0.25">
      <c r="A36">
        <v>3</v>
      </c>
      <c r="B36">
        <v>43</v>
      </c>
      <c r="C36" t="s">
        <v>210</v>
      </c>
      <c r="D36" t="s">
        <v>466</v>
      </c>
      <c r="E36">
        <v>9.7092824074074078E-3</v>
      </c>
      <c r="F36">
        <v>6</v>
      </c>
      <c r="G36" t="s">
        <v>1971</v>
      </c>
      <c r="H36">
        <v>0.85499999999999998</v>
      </c>
      <c r="I36">
        <v>0.125</v>
      </c>
      <c r="J36">
        <v>0</v>
      </c>
      <c r="K36">
        <v>43</v>
      </c>
      <c r="L36" t="str">
        <f>IFERROR(VLOOKUP(C36,'Members List'!H:H,1,FALSE),"")</f>
        <v>Ashton Sime</v>
      </c>
      <c r="M36" t="str">
        <f>IFERROR(VLOOKUP(L36,'Members List'!H:I,2,FALSE),"")</f>
        <v>Race - Kids (U9/U11/U13)</v>
      </c>
      <c r="N36">
        <v>8</v>
      </c>
    </row>
    <row r="37" spans="1:14" x14ac:dyDescent="0.25">
      <c r="A37">
        <v>4</v>
      </c>
      <c r="B37">
        <v>37</v>
      </c>
      <c r="C37" t="s">
        <v>184</v>
      </c>
      <c r="D37" t="s">
        <v>466</v>
      </c>
      <c r="E37">
        <v>9.7248379629629629E-3</v>
      </c>
      <c r="F37">
        <v>6</v>
      </c>
      <c r="G37" t="s">
        <v>1972</v>
      </c>
      <c r="H37">
        <v>2.5129999999999999</v>
      </c>
      <c r="I37">
        <v>1.6579999999999999</v>
      </c>
      <c r="J37">
        <v>0</v>
      </c>
      <c r="K37" t="s">
        <v>186</v>
      </c>
      <c r="L37" t="str">
        <f>IFERROR(VLOOKUP(C37,'Members List'!H:H,1,FALSE),"")</f>
        <v>Michael Baker</v>
      </c>
      <c r="M37" t="str">
        <f>IFERROR(VLOOKUP(L37,'Members List'!H:I,2,FALSE),"")</f>
        <v>Race - Junior (U15/U17/U19)</v>
      </c>
      <c r="N37">
        <v>5</v>
      </c>
    </row>
    <row r="38" spans="1:14" x14ac:dyDescent="0.25">
      <c r="A38">
        <v>5</v>
      </c>
      <c r="B38">
        <v>27</v>
      </c>
      <c r="C38" t="s">
        <v>1973</v>
      </c>
      <c r="D38" t="s">
        <v>466</v>
      </c>
      <c r="E38">
        <v>9.7485416666666675E-3</v>
      </c>
      <c r="F38">
        <v>6</v>
      </c>
      <c r="G38" t="s">
        <v>1974</v>
      </c>
      <c r="H38">
        <v>3.581</v>
      </c>
      <c r="I38">
        <v>1.0680000000000001</v>
      </c>
      <c r="J38">
        <v>0</v>
      </c>
      <c r="K38">
        <v>27</v>
      </c>
      <c r="L38" t="s">
        <v>2092</v>
      </c>
      <c r="M38" t="str">
        <f>IFERROR(VLOOKUP(L38,'Members List'!H:I,2,FALSE),"")</f>
        <v>Race - Masters U65</v>
      </c>
      <c r="N38">
        <v>5</v>
      </c>
    </row>
    <row r="39" spans="1:14" x14ac:dyDescent="0.25">
      <c r="A39">
        <v>6</v>
      </c>
      <c r="B39">
        <v>29</v>
      </c>
      <c r="C39" t="s">
        <v>1730</v>
      </c>
      <c r="D39" t="s">
        <v>466</v>
      </c>
      <c r="E39">
        <v>9.7618055555555566E-3</v>
      </c>
      <c r="F39">
        <v>6</v>
      </c>
      <c r="G39" t="s">
        <v>1975</v>
      </c>
      <c r="H39">
        <v>3.895</v>
      </c>
      <c r="I39">
        <v>0.314</v>
      </c>
      <c r="J39">
        <v>0</v>
      </c>
      <c r="K39">
        <v>29</v>
      </c>
      <c r="L39" t="str">
        <f>IFERROR(VLOOKUP(C39,'Members List'!H:H,1,FALSE),"")</f>
        <v>Craig Swaine</v>
      </c>
      <c r="M39" t="str">
        <f>IFERROR(VLOOKUP(L39,'Members List'!H:I,2,FALSE),"")</f>
        <v>Race - Masters U65</v>
      </c>
      <c r="N39">
        <v>3</v>
      </c>
    </row>
    <row r="40" spans="1:14" x14ac:dyDescent="0.25">
      <c r="A40">
        <v>7</v>
      </c>
      <c r="B40">
        <v>38</v>
      </c>
      <c r="C40" t="s">
        <v>1976</v>
      </c>
      <c r="D40" t="s">
        <v>466</v>
      </c>
      <c r="E40">
        <v>9.7465625E-3</v>
      </c>
      <c r="F40">
        <v>6</v>
      </c>
      <c r="G40" t="s">
        <v>1977</v>
      </c>
      <c r="H40">
        <v>3.9039999999999999</v>
      </c>
      <c r="I40">
        <v>8.9999999999999993E-3</v>
      </c>
      <c r="J40">
        <v>0</v>
      </c>
      <c r="K40" t="s">
        <v>228</v>
      </c>
      <c r="L40" t="s">
        <v>278</v>
      </c>
      <c r="M40" t="str">
        <f>IFERROR(VLOOKUP(L40,'Members List'!H:I,2,FALSE),"")</f>
        <v>Race - Masters - Regional</v>
      </c>
      <c r="N40">
        <v>2</v>
      </c>
    </row>
    <row r="41" spans="1:14" x14ac:dyDescent="0.25">
      <c r="A41">
        <v>8</v>
      </c>
      <c r="B41">
        <v>28</v>
      </c>
      <c r="C41" t="s">
        <v>1978</v>
      </c>
      <c r="D41" t="s">
        <v>466</v>
      </c>
      <c r="E41">
        <v>9.7475462962962976E-3</v>
      </c>
      <c r="F41">
        <v>6</v>
      </c>
      <c r="G41" t="s">
        <v>1979</v>
      </c>
      <c r="H41">
        <v>3.9319999999999999</v>
      </c>
      <c r="I41">
        <v>2.8000000000000001E-2</v>
      </c>
      <c r="J41">
        <v>0</v>
      </c>
      <c r="K41">
        <v>28</v>
      </c>
      <c r="L41" t="str">
        <f>IFERROR(VLOOKUP(C41,'Members List'!H:H,1,FALSE),"")</f>
        <v>Vim Sephton</v>
      </c>
      <c r="M41" t="str">
        <f>IFERROR(VLOOKUP(L41,'Members List'!H:I,2,FALSE),"")</f>
        <v>Race - Masters (U65)</v>
      </c>
      <c r="N41">
        <v>2</v>
      </c>
    </row>
    <row r="42" spans="1:14" x14ac:dyDescent="0.25">
      <c r="A42">
        <v>9</v>
      </c>
      <c r="B42">
        <v>25</v>
      </c>
      <c r="C42" t="s">
        <v>1980</v>
      </c>
      <c r="D42" t="s">
        <v>466</v>
      </c>
      <c r="E42">
        <v>9.7694791666666659E-3</v>
      </c>
      <c r="F42">
        <v>6</v>
      </c>
      <c r="G42" t="s">
        <v>1981</v>
      </c>
      <c r="H42">
        <v>4.9539999999999997</v>
      </c>
      <c r="I42">
        <v>1.022</v>
      </c>
      <c r="J42">
        <v>0</v>
      </c>
      <c r="K42">
        <v>25</v>
      </c>
      <c r="L42" t="str">
        <f>IFERROR(VLOOKUP(C42,'Members List'!H:H,1,FALSE),"")</f>
        <v>Dean Hays</v>
      </c>
      <c r="M42" t="str">
        <f>IFERROR(VLOOKUP(L42,'Members List'!H:I,2,FALSE),"")</f>
        <v>Race - Masters (U65)</v>
      </c>
      <c r="N42">
        <v>2</v>
      </c>
    </row>
    <row r="43" spans="1:14" x14ac:dyDescent="0.25">
      <c r="A43">
        <v>10</v>
      </c>
      <c r="B43">
        <v>26</v>
      </c>
      <c r="C43" t="s">
        <v>1923</v>
      </c>
      <c r="D43" t="s">
        <v>466</v>
      </c>
      <c r="E43">
        <v>9.7885763888888883E-3</v>
      </c>
      <c r="F43">
        <v>6</v>
      </c>
      <c r="G43" t="s">
        <v>1982</v>
      </c>
      <c r="H43">
        <v>6.8239999999999998</v>
      </c>
      <c r="I43">
        <v>1.87</v>
      </c>
      <c r="J43">
        <v>0</v>
      </c>
      <c r="K43">
        <v>97</v>
      </c>
      <c r="L43" t="str">
        <f>IFERROR(VLOOKUP(C43,'Members List'!H:H,1,FALSE),"")</f>
        <v>Glyn Overal</v>
      </c>
      <c r="M43" t="str">
        <f>IFERROR(VLOOKUP(L43,'Members List'!H:I,2,FALSE),"")</f>
        <v>Race - Masters - Regional</v>
      </c>
      <c r="N43">
        <v>2</v>
      </c>
    </row>
    <row r="44" spans="1:14" x14ac:dyDescent="0.25">
      <c r="A44">
        <v>11</v>
      </c>
      <c r="B44">
        <v>23</v>
      </c>
      <c r="C44" t="s">
        <v>1737</v>
      </c>
      <c r="D44" t="s">
        <v>466</v>
      </c>
      <c r="E44">
        <v>9.8069097222222221E-3</v>
      </c>
      <c r="F44">
        <v>6</v>
      </c>
      <c r="G44" t="s">
        <v>1983</v>
      </c>
      <c r="H44">
        <v>8.8940000000000001</v>
      </c>
      <c r="I44">
        <v>2.0699999999999998</v>
      </c>
      <c r="J44">
        <v>0</v>
      </c>
      <c r="K44">
        <v>98</v>
      </c>
      <c r="L44" t="str">
        <f>IFERROR(VLOOKUP(C44,'Members List'!H:H,1,FALSE),"")</f>
        <v>Shane Clarke</v>
      </c>
      <c r="M44" t="str">
        <f>IFERROR(VLOOKUP(L44,'Members List'!H:I,2,FALSE),"")</f>
        <v>Race - Masters (U65)</v>
      </c>
      <c r="N44">
        <v>2</v>
      </c>
    </row>
    <row r="45" spans="1:14" x14ac:dyDescent="0.25">
      <c r="A45">
        <v>12</v>
      </c>
      <c r="B45">
        <v>35</v>
      </c>
      <c r="C45" t="s">
        <v>881</v>
      </c>
      <c r="D45" t="s">
        <v>466</v>
      </c>
      <c r="E45">
        <v>9.9575115740740735E-3</v>
      </c>
      <c r="F45">
        <v>6</v>
      </c>
      <c r="G45" t="s">
        <v>1984</v>
      </c>
      <c r="H45">
        <v>22.885999999999999</v>
      </c>
      <c r="I45">
        <v>13.992000000000001</v>
      </c>
      <c r="J45">
        <v>0</v>
      </c>
      <c r="K45">
        <v>35</v>
      </c>
      <c r="L45" t="str">
        <f>IFERROR(VLOOKUP(C45,'Members List'!H:H,1,FALSE),"")</f>
        <v>Ron McArthur</v>
      </c>
      <c r="M45" t="str">
        <f>IFERROR(VLOOKUP(L45,'Members List'!H:I,2,FALSE),"")</f>
        <v>Race - Masters 65+ / Para-Cycling</v>
      </c>
      <c r="N45">
        <v>2</v>
      </c>
    </row>
    <row r="46" spans="1:14" x14ac:dyDescent="0.25">
      <c r="A46">
        <v>13</v>
      </c>
      <c r="B46">
        <v>44</v>
      </c>
      <c r="C46" t="s">
        <v>1985</v>
      </c>
      <c r="D46" t="s">
        <v>466</v>
      </c>
      <c r="E46">
        <v>1.0266053240740741E-2</v>
      </c>
      <c r="F46">
        <v>6</v>
      </c>
      <c r="G46" t="s">
        <v>1986</v>
      </c>
      <c r="H46">
        <v>48.112000000000002</v>
      </c>
      <c r="I46">
        <v>25.225999999999999</v>
      </c>
      <c r="J46">
        <v>0</v>
      </c>
      <c r="K46">
        <v>44</v>
      </c>
      <c r="L46" t="str">
        <f>IFERROR(VLOOKUP(C46,'Members List'!H:H,1,FALSE),"")</f>
        <v/>
      </c>
      <c r="M46" t="str">
        <f>IFERROR(VLOOKUP(L46,'Members List'!H:I,2,FALSE),"")</f>
        <v/>
      </c>
    </row>
    <row r="47" spans="1:14" x14ac:dyDescent="0.25">
      <c r="A47">
        <v>1</v>
      </c>
      <c r="B47">
        <v>41</v>
      </c>
      <c r="C47" t="s">
        <v>1987</v>
      </c>
      <c r="D47" t="s">
        <v>467</v>
      </c>
      <c r="E47">
        <v>1.0440497685185186E-2</v>
      </c>
      <c r="F47">
        <v>5</v>
      </c>
      <c r="G47" t="s">
        <v>1988</v>
      </c>
      <c r="H47">
        <v>0</v>
      </c>
      <c r="I47">
        <v>0</v>
      </c>
      <c r="J47">
        <v>0</v>
      </c>
      <c r="K47">
        <v>41</v>
      </c>
      <c r="L47" t="str">
        <f>IFERROR(VLOOKUP(C47,'Members List'!H:H,1,FALSE),"")</f>
        <v>Abraham Karyadi</v>
      </c>
      <c r="M47" t="str">
        <f>IFERROR(VLOOKUP(L47,'Members List'!H:I,2,FALSE),"")</f>
        <v>3 Day Mship</v>
      </c>
      <c r="N47">
        <v>6</v>
      </c>
    </row>
    <row r="48" spans="1:14" x14ac:dyDescent="0.25">
      <c r="A48">
        <v>2</v>
      </c>
      <c r="B48">
        <v>42</v>
      </c>
      <c r="C48" t="s">
        <v>1989</v>
      </c>
      <c r="D48" t="s">
        <v>467</v>
      </c>
      <c r="E48">
        <v>1.0463969907407408E-2</v>
      </c>
      <c r="F48">
        <v>5</v>
      </c>
      <c r="G48" t="s">
        <v>1990</v>
      </c>
      <c r="H48">
        <v>1.125</v>
      </c>
      <c r="I48">
        <v>1.125</v>
      </c>
      <c r="J48">
        <v>0</v>
      </c>
      <c r="K48">
        <v>42</v>
      </c>
      <c r="L48" t="str">
        <f>IFERROR(VLOOKUP(C48,'Members List'!H:H,1,FALSE),"")</f>
        <v>Kelly Quartermaine</v>
      </c>
      <c r="M48" t="str">
        <f>IFERROR(VLOOKUP(L48,'Members List'!H:I,2,FALSE),"")</f>
        <v>Race - Masters U65</v>
      </c>
      <c r="N48">
        <v>5</v>
      </c>
    </row>
    <row r="49" spans="1:14" x14ac:dyDescent="0.25">
      <c r="A49">
        <v>3</v>
      </c>
      <c r="B49">
        <v>32</v>
      </c>
      <c r="C49" t="s">
        <v>1914</v>
      </c>
      <c r="D49" t="s">
        <v>467</v>
      </c>
      <c r="E49">
        <v>1.0457210648148148E-2</v>
      </c>
      <c r="F49">
        <v>5</v>
      </c>
      <c r="G49" t="s">
        <v>1991</v>
      </c>
      <c r="H49">
        <v>1.2010000000000001</v>
      </c>
      <c r="I49">
        <v>7.5999999999999998E-2</v>
      </c>
      <c r="J49">
        <v>0</v>
      </c>
      <c r="K49" t="s">
        <v>1916</v>
      </c>
      <c r="L49" t="str">
        <f>IFERROR(VLOOKUP(C49,'Members List'!H:H,1,FALSE),"")</f>
        <v>Craig Wilson</v>
      </c>
      <c r="M49" t="str">
        <f>IFERROR(VLOOKUP(L49,'Members List'!H:I,2,FALSE),"")</f>
        <v>Race - Masters - Regional</v>
      </c>
      <c r="N49">
        <v>3</v>
      </c>
    </row>
    <row r="50" spans="1:14" x14ac:dyDescent="0.25">
      <c r="A50">
        <v>4</v>
      </c>
      <c r="B50">
        <v>30</v>
      </c>
      <c r="C50" t="s">
        <v>1763</v>
      </c>
      <c r="D50" t="s">
        <v>467</v>
      </c>
      <c r="E50">
        <v>1.0460879629629631E-2</v>
      </c>
      <c r="F50">
        <v>5</v>
      </c>
      <c r="G50" t="s">
        <v>1992</v>
      </c>
      <c r="H50">
        <v>1.262</v>
      </c>
      <c r="I50">
        <v>6.0999999999999999E-2</v>
      </c>
      <c r="J50">
        <v>0</v>
      </c>
      <c r="K50" t="s">
        <v>225</v>
      </c>
      <c r="L50" t="str">
        <f>IFERROR(VLOOKUP(C50,'Members List'!H:H,1,FALSE),"")</f>
        <v>Nick Cowie</v>
      </c>
      <c r="M50" t="str">
        <f>IFERROR(VLOOKUP(L50,'Members List'!H:I,2,FALSE),"")</f>
        <v>Race - Masters - Regional</v>
      </c>
      <c r="N50">
        <v>2</v>
      </c>
    </row>
    <row r="51" spans="1:14" x14ac:dyDescent="0.25">
      <c r="A51" t="s">
        <v>66</v>
      </c>
      <c r="B51">
        <v>31</v>
      </c>
      <c r="C51" t="s">
        <v>1993</v>
      </c>
      <c r="D51" t="s">
        <v>467</v>
      </c>
      <c r="E51" t="s">
        <v>68</v>
      </c>
      <c r="J51">
        <v>0</v>
      </c>
      <c r="K51" t="s">
        <v>243</v>
      </c>
      <c r="L51" t="s">
        <v>348</v>
      </c>
      <c r="M51" t="str">
        <f>IFERROR(VLOOKUP(L51,'Members List'!H:I,2,FALSE),"")</f>
        <v>Race - Masters - Regional</v>
      </c>
      <c r="N51">
        <v>2</v>
      </c>
    </row>
    <row r="52" spans="1:14" x14ac:dyDescent="0.25">
      <c r="A52">
        <v>1</v>
      </c>
      <c r="B52">
        <v>33</v>
      </c>
      <c r="C52" t="s">
        <v>1994</v>
      </c>
      <c r="D52" t="s">
        <v>468</v>
      </c>
      <c r="E52">
        <v>1.2488217592592594E-2</v>
      </c>
      <c r="F52">
        <v>4</v>
      </c>
      <c r="G52" t="s">
        <v>1995</v>
      </c>
      <c r="H52">
        <v>0</v>
      </c>
      <c r="I52">
        <v>0</v>
      </c>
      <c r="J52">
        <v>0</v>
      </c>
      <c r="K52">
        <v>33</v>
      </c>
      <c r="L52" t="str">
        <f>IFERROR(VLOOKUP(C52,'Members List'!H:H,1,FALSE),"")</f>
        <v>Lauryn Backshall</v>
      </c>
      <c r="M52" t="str">
        <f>IFERROR(VLOOKUP(L52,'Members List'!H:I,2,FALSE),"")</f>
        <v>Race - Masters</v>
      </c>
      <c r="N52">
        <v>3</v>
      </c>
    </row>
    <row r="53" spans="1:14" x14ac:dyDescent="0.25">
      <c r="A53">
        <v>2</v>
      </c>
      <c r="B53">
        <v>48</v>
      </c>
      <c r="C53" t="s">
        <v>269</v>
      </c>
      <c r="D53" t="s">
        <v>468</v>
      </c>
      <c r="E53">
        <v>1.248488425925926E-2</v>
      </c>
      <c r="F53">
        <v>4</v>
      </c>
      <c r="G53" t="s">
        <v>1996</v>
      </c>
      <c r="H53">
        <v>7.3999999999999996E-2</v>
      </c>
      <c r="I53">
        <v>7.3999999999999996E-2</v>
      </c>
      <c r="J53">
        <v>0</v>
      </c>
      <c r="K53">
        <v>48</v>
      </c>
      <c r="L53" t="str">
        <f>IFERROR(VLOOKUP(C53,'Members List'!H:H,1,FALSE),"")</f>
        <v>John Bywater</v>
      </c>
      <c r="M53" t="str">
        <f>IFERROR(VLOOKUP(L53,'Members List'!H:I,2,FALSE),"")</f>
        <v>Race - Masters U65</v>
      </c>
      <c r="N53">
        <v>2</v>
      </c>
    </row>
    <row r="54" spans="1:14" x14ac:dyDescent="0.25">
      <c r="A54">
        <v>3</v>
      </c>
      <c r="B54">
        <v>34</v>
      </c>
      <c r="C54" t="s">
        <v>1997</v>
      </c>
      <c r="D54" t="s">
        <v>468</v>
      </c>
      <c r="E54">
        <v>1.2528483796296298E-2</v>
      </c>
      <c r="F54">
        <v>4</v>
      </c>
      <c r="G54" t="s">
        <v>1998</v>
      </c>
      <c r="H54">
        <v>4.077</v>
      </c>
      <c r="I54">
        <v>4.0030000000000001</v>
      </c>
      <c r="J54">
        <v>0</v>
      </c>
      <c r="K54">
        <v>34</v>
      </c>
      <c r="L54" t="str">
        <f>IFERROR(VLOOKUP(C54,'Members List'!H:H,1,FALSE),"")</f>
        <v>Michael Backshall</v>
      </c>
      <c r="M54" t="str">
        <f>IFERROR(VLOOKUP(L54,'Members List'!H:I,2,FALSE),"")</f>
        <v>Race - Masters</v>
      </c>
      <c r="N54">
        <v>2</v>
      </c>
    </row>
    <row r="55" spans="1:14" x14ac:dyDescent="0.25">
      <c r="L55" t="str">
        <f>IFERROR(VLOOKUP(C55,'Members List'!H:H,1,FALSE),"")</f>
        <v/>
      </c>
      <c r="M55" t="str">
        <f>IFERROR(VLOOKUP(L55,'Members List'!H:I,2,FALSE),"")</f>
        <v/>
      </c>
    </row>
    <row r="56" spans="1:14" x14ac:dyDescent="0.25">
      <c r="L56" t="str">
        <f>IFERROR(VLOOKUP(C56,'Members List'!H:H,1,FALSE),"")</f>
        <v/>
      </c>
      <c r="M56" t="str">
        <f>IFERROR(VLOOKUP(L56,'Members List'!H:I,2,FALSE),"")</f>
        <v/>
      </c>
    </row>
    <row r="57" spans="1:14" x14ac:dyDescent="0.25">
      <c r="L57" t="str">
        <f>IFERROR(VLOOKUP(C57,'Members List'!H:H,1,FALSE),"")</f>
        <v/>
      </c>
      <c r="M57" t="str">
        <f>IFERROR(VLOOKUP(L57,'Members List'!H:I,2,FALSE),"")</f>
        <v/>
      </c>
    </row>
    <row r="58" spans="1:14" x14ac:dyDescent="0.25">
      <c r="L58" t="str">
        <f>IFERROR(VLOOKUP(C58,'Members List'!H:H,1,FALSE),"")</f>
        <v/>
      </c>
      <c r="M58" t="str">
        <f>IFERROR(VLOOKUP(L58,'Members List'!H:I,2,FALSE),"")</f>
        <v/>
      </c>
    </row>
    <row r="59" spans="1:14" x14ac:dyDescent="0.25">
      <c r="L59" t="str">
        <f>IFERROR(VLOOKUP(C59,'Members List'!H:H,1,FALSE),"")</f>
        <v/>
      </c>
      <c r="M59" t="str">
        <f>IFERROR(VLOOKUP(L59,'Members List'!H:I,2,FALSE),"")</f>
        <v/>
      </c>
    </row>
    <row r="60" spans="1:14" x14ac:dyDescent="0.25">
      <c r="L60" t="str">
        <f>IFERROR(VLOOKUP(C60,'Members List'!H:H,1,FALSE),"")</f>
        <v/>
      </c>
      <c r="M60" t="str">
        <f>IFERROR(VLOOKUP(L60,'Members List'!H:I,2,FALSE),"")</f>
        <v/>
      </c>
    </row>
    <row r="61" spans="1:14" x14ac:dyDescent="0.25">
      <c r="L61" t="str">
        <f>IFERROR(VLOOKUP(C61,'Members List'!H:H,1,FALSE),"")</f>
        <v/>
      </c>
      <c r="M61" t="str">
        <f>IFERROR(VLOOKUP(L61,'Members List'!H:I,2,FALSE),"")</f>
        <v/>
      </c>
    </row>
    <row r="62" spans="1:14" x14ac:dyDescent="0.25">
      <c r="L62" t="str">
        <f>IFERROR(VLOOKUP(C62,'Members List'!H:H,1,FALSE),"")</f>
        <v/>
      </c>
      <c r="M62" t="str">
        <f>IFERROR(VLOOKUP(L62,'Members List'!H:I,2,FALSE),"")</f>
        <v/>
      </c>
    </row>
    <row r="63" spans="1:14" x14ac:dyDescent="0.25">
      <c r="L63" t="str">
        <f>IFERROR(VLOOKUP(C63,'Members List'!H:H,1,FALSE),"")</f>
        <v/>
      </c>
      <c r="M63" t="str">
        <f>IFERROR(VLOOKUP(L63,'Members List'!H:I,2,FALSE),"")</f>
        <v/>
      </c>
    </row>
    <row r="64" spans="1:14" x14ac:dyDescent="0.25">
      <c r="L64" t="str">
        <f>IFERROR(VLOOKUP(C64,'Members List'!H:H,1,FALSE),"")</f>
        <v/>
      </c>
      <c r="M64" t="str">
        <f>IFERROR(VLOOKUP(L64,'Members List'!H:I,2,FALSE),"")</f>
        <v/>
      </c>
    </row>
    <row r="65" spans="12:13" x14ac:dyDescent="0.25">
      <c r="L65" t="str">
        <f>IFERROR(VLOOKUP(C65,'Members List'!H:H,1,FALSE),"")</f>
        <v/>
      </c>
      <c r="M65" t="str">
        <f>IFERROR(VLOOKUP(L65,'Members List'!H:I,2,FALSE),"")</f>
        <v/>
      </c>
    </row>
    <row r="66" spans="12:13" x14ac:dyDescent="0.25">
      <c r="L66" t="str">
        <f>IFERROR(VLOOKUP(C66,'Members List'!H:H,1,FALSE),"")</f>
        <v/>
      </c>
      <c r="M66" t="str">
        <f>IFERROR(VLOOKUP(L66,'Members List'!H:I,2,FALSE),"")</f>
        <v/>
      </c>
    </row>
    <row r="67" spans="12:13" x14ac:dyDescent="0.25">
      <c r="L67" t="str">
        <f>IFERROR(VLOOKUP(C67,'Members List'!H:H,1,FALSE),"")</f>
        <v/>
      </c>
      <c r="M67" t="str">
        <f>IFERROR(VLOOKUP(L67,'Members List'!H:I,2,FALSE),"")</f>
        <v/>
      </c>
    </row>
    <row r="68" spans="12:13" x14ac:dyDescent="0.25">
      <c r="L68" t="str">
        <f>IFERROR(VLOOKUP(C68,'Members List'!H:H,1,FALSE),"")</f>
        <v/>
      </c>
      <c r="M68" t="str">
        <f>IFERROR(VLOOKUP(L68,'Members List'!H:I,2,FALSE),"")</f>
        <v/>
      </c>
    </row>
    <row r="69" spans="12:13" x14ac:dyDescent="0.25">
      <c r="L69" t="str">
        <f>IFERROR(VLOOKUP(C69,'Members List'!H:H,1,FALSE),"")</f>
        <v/>
      </c>
      <c r="M69" t="str">
        <f>IFERROR(VLOOKUP(L69,'Members List'!H:I,2,FALSE),"")</f>
        <v/>
      </c>
    </row>
    <row r="70" spans="12:13" x14ac:dyDescent="0.25">
      <c r="L70" t="str">
        <f>IFERROR(VLOOKUP(C70,'Members List'!H:H,1,FALSE),"")</f>
        <v/>
      </c>
      <c r="M70" t="str">
        <f>IFERROR(VLOOKUP(L70,'Members List'!H:I,2,FALSE),"")</f>
        <v/>
      </c>
    </row>
    <row r="71" spans="12:13" x14ac:dyDescent="0.25">
      <c r="L71" t="str">
        <f>IFERROR(VLOOKUP(C71,'Members List'!H:H,1,FALSE),"")</f>
        <v/>
      </c>
      <c r="M71" t="str">
        <f>IFERROR(VLOOKUP(L71,'Members List'!H:I,2,FALSE),"")</f>
        <v/>
      </c>
    </row>
    <row r="72" spans="12:13" x14ac:dyDescent="0.25">
      <c r="L72" t="str">
        <f>IFERROR(VLOOKUP(C72,'Members List'!H:H,1,FALSE),"")</f>
        <v/>
      </c>
      <c r="M72" t="str">
        <f>IFERROR(VLOOKUP(L72,'Members List'!H:I,2,FALSE),"")</f>
        <v/>
      </c>
    </row>
    <row r="73" spans="12:13" x14ac:dyDescent="0.25">
      <c r="L73" t="str">
        <f>IFERROR(VLOOKUP(C73,'Members List'!H:H,1,FALSE),"")</f>
        <v/>
      </c>
      <c r="M73" t="str">
        <f>IFERROR(VLOOKUP(L73,'Members List'!H:I,2,FALSE),"")</f>
        <v/>
      </c>
    </row>
    <row r="74" spans="12:13" x14ac:dyDescent="0.25">
      <c r="L74" t="str">
        <f>IFERROR(VLOOKUP(C74,'Members List'!H:H,1,FALSE),"")</f>
        <v/>
      </c>
      <c r="M74" t="str">
        <f>IFERROR(VLOOKUP(L74,'Members List'!H:I,2,FALSE),"")</f>
        <v/>
      </c>
    </row>
    <row r="75" spans="12:13" x14ac:dyDescent="0.25">
      <c r="L75" t="str">
        <f>IFERROR(VLOOKUP(C75,'Members List'!H:H,1,FALSE),"")</f>
        <v/>
      </c>
      <c r="M75" t="str">
        <f>IFERROR(VLOOKUP(L75,'Members List'!H:I,2,FALSE),"")</f>
        <v/>
      </c>
    </row>
    <row r="76" spans="12:13" x14ac:dyDescent="0.25">
      <c r="L76" t="str">
        <f>IFERROR(VLOOKUP(C76,'Members List'!H:H,1,FALSE),"")</f>
        <v/>
      </c>
      <c r="M76" t="str">
        <f>IFERROR(VLOOKUP(L76,'Members List'!H:I,2,FALSE),"")</f>
        <v/>
      </c>
    </row>
    <row r="77" spans="12:13" x14ac:dyDescent="0.25">
      <c r="L77" t="str">
        <f>IFERROR(VLOOKUP(C77,'Members List'!H:H,1,FALSE),"")</f>
        <v/>
      </c>
      <c r="M77" t="str">
        <f>IFERROR(VLOOKUP(L77,'Members List'!H:I,2,FALSE),"")</f>
        <v/>
      </c>
    </row>
    <row r="78" spans="12:13" x14ac:dyDescent="0.25">
      <c r="L78" t="str">
        <f>IFERROR(VLOOKUP(C78,'Members List'!H:H,1,FALSE),"")</f>
        <v/>
      </c>
      <c r="M78" t="str">
        <f>IFERROR(VLOOKUP(L78,'Members List'!H:I,2,FALSE),"")</f>
        <v/>
      </c>
    </row>
    <row r="79" spans="12:13" x14ac:dyDescent="0.25">
      <c r="L79" t="str">
        <f>IFERROR(VLOOKUP(C79,'Members List'!H:H,1,FALSE),"")</f>
        <v/>
      </c>
      <c r="M79" t="str">
        <f>IFERROR(VLOOKUP(L79,'Members List'!H:I,2,FALSE),"")</f>
        <v/>
      </c>
    </row>
    <row r="80" spans="12:13" x14ac:dyDescent="0.25">
      <c r="L80" t="str">
        <f>IFERROR(VLOOKUP(C80,'Members List'!H:H,1,FALSE),"")</f>
        <v/>
      </c>
      <c r="M80" t="str">
        <f>IFERROR(VLOOKUP(L80,'Members List'!H:I,2,FALSE),"")</f>
        <v/>
      </c>
    </row>
    <row r="81" spans="12:13" x14ac:dyDescent="0.25">
      <c r="L81" t="str">
        <f>IFERROR(VLOOKUP(C81,'Members List'!H:H,1,FALSE),"")</f>
        <v/>
      </c>
      <c r="M81" t="str">
        <f>IFERROR(VLOOKUP(L81,'Members List'!H:I,2,FALSE),"")</f>
        <v/>
      </c>
    </row>
    <row r="82" spans="12:13" x14ac:dyDescent="0.25">
      <c r="L82" t="str">
        <f>IFERROR(VLOOKUP(C82,'Members List'!H:H,1,FALSE),"")</f>
        <v/>
      </c>
      <c r="M82" t="str">
        <f>IFERROR(VLOOKUP(L82,'Members List'!H:I,2,FALSE),"")</f>
        <v/>
      </c>
    </row>
    <row r="83" spans="12:13" x14ac:dyDescent="0.25">
      <c r="L83" t="str">
        <f>IFERROR(VLOOKUP(C83,'Members List'!H:H,1,FALSE),"")</f>
        <v/>
      </c>
      <c r="M83" t="str">
        <f>IFERROR(VLOOKUP(L83,'Members List'!H:I,2,FALSE),"")</f>
        <v/>
      </c>
    </row>
    <row r="84" spans="12:13" x14ac:dyDescent="0.25">
      <c r="L84" t="str">
        <f>IFERROR(VLOOKUP(C84,'Members List'!H:H,1,FALSE),"")</f>
        <v/>
      </c>
      <c r="M84" t="str">
        <f>IFERROR(VLOOKUP(L84,'Members List'!H:I,2,FALSE),"")</f>
        <v/>
      </c>
    </row>
    <row r="85" spans="12:13" x14ac:dyDescent="0.25">
      <c r="L85" t="str">
        <f>IFERROR(VLOOKUP(C85,'Members List'!H:H,1,FALSE),"")</f>
        <v/>
      </c>
      <c r="M85" t="str">
        <f>IFERROR(VLOOKUP(L85,'Members List'!H:I,2,FALSE),"")</f>
        <v/>
      </c>
    </row>
    <row r="86" spans="12:13" x14ac:dyDescent="0.25">
      <c r="L86" t="str">
        <f>IFERROR(VLOOKUP(C86,'Members List'!H:H,1,FALSE),"")</f>
        <v/>
      </c>
      <c r="M86" t="str">
        <f>IFERROR(VLOOKUP(L86,'Members List'!H:I,2,FALSE),"")</f>
        <v/>
      </c>
    </row>
    <row r="87" spans="12:13" x14ac:dyDescent="0.25">
      <c r="L87" t="str">
        <f>IFERROR(VLOOKUP(C87,'Members List'!H:H,1,FALSE),"")</f>
        <v/>
      </c>
      <c r="M87" t="str">
        <f>IFERROR(VLOOKUP(L87,'Members List'!H:I,2,FALSE),"")</f>
        <v/>
      </c>
    </row>
    <row r="88" spans="12:13" x14ac:dyDescent="0.25">
      <c r="L88" t="str">
        <f>IFERROR(VLOOKUP(C88,'Members List'!H:H,1,FALSE),"")</f>
        <v/>
      </c>
      <c r="M88" t="str">
        <f>IFERROR(VLOOKUP(L88,'Members List'!H:I,2,FALSE),"")</f>
        <v/>
      </c>
    </row>
    <row r="89" spans="12:13" x14ac:dyDescent="0.25">
      <c r="L89" t="str">
        <f>IFERROR(VLOOKUP(C89,'Members List'!H:H,1,FALSE),"")</f>
        <v/>
      </c>
      <c r="M89" t="str">
        <f>IFERROR(VLOOKUP(L89,'Members List'!H:I,2,FALSE),"")</f>
        <v/>
      </c>
    </row>
    <row r="90" spans="12:13" x14ac:dyDescent="0.25">
      <c r="L90" t="str">
        <f>IFERROR(VLOOKUP(C90,'Members List'!H:H,1,FALSE),"")</f>
        <v/>
      </c>
      <c r="M90" t="str">
        <f>IFERROR(VLOOKUP(L90,'Members List'!H:I,2,FALSE),"")</f>
        <v/>
      </c>
    </row>
    <row r="91" spans="12:13" x14ac:dyDescent="0.25">
      <c r="L91" t="str">
        <f>IFERROR(VLOOKUP(C91,'Members List'!H:H,1,FALSE),"")</f>
        <v/>
      </c>
      <c r="M91" t="str">
        <f>IFERROR(VLOOKUP(L91,'Members List'!H:I,2,FALSE),"")</f>
        <v/>
      </c>
    </row>
    <row r="92" spans="12:13" x14ac:dyDescent="0.25">
      <c r="L92" t="str">
        <f>IFERROR(VLOOKUP(C92,'Members List'!H:H,1,FALSE),"")</f>
        <v/>
      </c>
      <c r="M92" t="str">
        <f>IFERROR(VLOOKUP(L92,'Members List'!H:I,2,FALSE),"")</f>
        <v/>
      </c>
    </row>
    <row r="93" spans="12:13" x14ac:dyDescent="0.25">
      <c r="L93" t="str">
        <f>IFERROR(VLOOKUP(C93,'Members List'!H:H,1,FALSE),"")</f>
        <v/>
      </c>
      <c r="M93" t="str">
        <f>IFERROR(VLOOKUP(L93,'Members List'!H:I,2,FALSE),"")</f>
        <v/>
      </c>
    </row>
    <row r="94" spans="12:13" x14ac:dyDescent="0.25">
      <c r="L94" t="str">
        <f>IFERROR(VLOOKUP(C94,'Members List'!H:H,1,FALSE),"")</f>
        <v/>
      </c>
      <c r="M94" t="str">
        <f>IFERROR(VLOOKUP(L94,'Members List'!H:I,2,FALSE),"")</f>
        <v/>
      </c>
    </row>
    <row r="95" spans="12:13" x14ac:dyDescent="0.25">
      <c r="L95" t="str">
        <f>IFERROR(VLOOKUP(C95,'Members List'!H:H,1,FALSE),"")</f>
        <v/>
      </c>
      <c r="M95" t="str">
        <f>IFERROR(VLOOKUP(L95,'Members List'!H:I,2,FALSE),"")</f>
        <v/>
      </c>
    </row>
    <row r="96" spans="12:13" x14ac:dyDescent="0.25">
      <c r="L96" t="str">
        <f>IFERROR(VLOOKUP(C96,'Members List'!H:H,1,FALSE),"")</f>
        <v/>
      </c>
      <c r="M96" t="str">
        <f>IFERROR(VLOOKUP(L96,'Members List'!H:I,2,FALSE),"")</f>
        <v/>
      </c>
    </row>
    <row r="97" spans="12:13" x14ac:dyDescent="0.25">
      <c r="L97" t="str">
        <f>IFERROR(VLOOKUP(C97,'Members List'!H:H,1,FALSE),"")</f>
        <v/>
      </c>
      <c r="M97" t="str">
        <f>IFERROR(VLOOKUP(L97,'Members List'!H:I,2,FALSE),"")</f>
        <v/>
      </c>
    </row>
    <row r="98" spans="12:13" x14ac:dyDescent="0.25">
      <c r="L98" t="str">
        <f>IFERROR(VLOOKUP(C98,'Members List'!H:H,1,FALSE),"")</f>
        <v/>
      </c>
      <c r="M98" t="str">
        <f>IFERROR(VLOOKUP(L98,'Members List'!H:I,2,FALSE),"")</f>
        <v/>
      </c>
    </row>
    <row r="99" spans="12:13" x14ac:dyDescent="0.25">
      <c r="L99" t="str">
        <f>IFERROR(VLOOKUP(C99,'Members List'!H:H,1,FALSE),"")</f>
        <v/>
      </c>
      <c r="M99" t="str">
        <f>IFERROR(VLOOKUP(L99,'Members List'!H:I,2,FALSE),"")</f>
        <v/>
      </c>
    </row>
  </sheetData>
  <sheetProtection algorithmName="SHA-512" hashValue="+zkB/L/Z0wcT7DVmSegZqwgFjXS+wYmVw2ksnAecEz1F15J5FZctcSGJ8R/RcDwgtHLV5kjP+NZagMXRjLA7Iw==" saltValue="gTKfssYIBXL5mk++B5n6Mg==" spinCount="100000" sheet="1" objects="1" scenarios="1" selectLockedCell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A8AC24-B882-4D79-A296-017EDFBFD15D}">
  <sheetPr>
    <tabColor theme="9" tint="0.59999389629810485"/>
  </sheetPr>
  <dimension ref="A1:L206"/>
  <sheetViews>
    <sheetView showGridLines="0" tabSelected="1" zoomScaleNormal="100" workbookViewId="0">
      <pane xSplit="1" ySplit="2" topLeftCell="B3" activePane="bottomRight" state="frozen"/>
      <selection activeCell="G8" sqref="G8"/>
      <selection pane="topRight" activeCell="G8" sqref="G8"/>
      <selection pane="bottomLeft" activeCell="G8" sqref="G8"/>
      <selection pane="bottomRight" activeCell="I12" sqref="I12"/>
    </sheetView>
  </sheetViews>
  <sheetFormatPr defaultRowHeight="15" x14ac:dyDescent="0.25"/>
  <cols>
    <col min="1" max="1" width="21" style="10" bestFit="1" customWidth="1"/>
    <col min="2" max="2" width="6.85546875" bestFit="1" customWidth="1"/>
    <col min="3" max="11" width="8.42578125" bestFit="1" customWidth="1"/>
    <col min="12" max="12" width="12.7109375" bestFit="1" customWidth="1"/>
  </cols>
  <sheetData>
    <row r="1" spans="1:12" s="7" customFormat="1" ht="26.25" x14ac:dyDescent="0.4">
      <c r="A1" s="65" t="s">
        <v>459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s="2" customFormat="1" ht="15.75" x14ac:dyDescent="0.25">
      <c r="A2" s="5" t="s">
        <v>458</v>
      </c>
      <c r="B2" s="5" t="s">
        <v>457</v>
      </c>
      <c r="C2" s="6" t="s">
        <v>447</v>
      </c>
      <c r="D2" s="6" t="s">
        <v>448</v>
      </c>
      <c r="E2" s="6" t="s">
        <v>449</v>
      </c>
      <c r="F2" s="6" t="s">
        <v>450</v>
      </c>
      <c r="G2" s="6" t="s">
        <v>451</v>
      </c>
      <c r="H2" s="6" t="s">
        <v>452</v>
      </c>
      <c r="I2" s="6" t="s">
        <v>453</v>
      </c>
      <c r="J2" s="6" t="s">
        <v>454</v>
      </c>
      <c r="K2" s="6" t="s">
        <v>455</v>
      </c>
      <c r="L2" s="6" t="s">
        <v>456</v>
      </c>
    </row>
    <row r="3" spans="1:12" x14ac:dyDescent="0.25">
      <c r="A3" s="3" t="s">
        <v>365</v>
      </c>
      <c r="B3" s="3" t="str">
        <f>IFERROR(VLOOKUP(A3,'Race 9 - Road Champs'!C2:D54,2,FALSE),"")</f>
        <v>A</v>
      </c>
      <c r="C3" s="4">
        <f>IFERROR(VLOOKUP($A3,'Race 1 - Serpentine'!$L:$N,3,FALSE),"")</f>
        <v>8</v>
      </c>
      <c r="D3" s="4">
        <f>IFERROR(VLOOKUP($A3,'Race 2 - Dog Hill'!$L:$N,3,FALSE),"")</f>
        <v>8</v>
      </c>
      <c r="E3" s="4">
        <f>IFERROR(VLOOKUP($A3,'Race 3 - North Dandalup'!$L:$N,3,FALSE),"")</f>
        <v>2</v>
      </c>
      <c r="F3" s="4">
        <f>IFERROR(VLOOKUP($A3,'Race 4 - Casuarina'!$L:$N,3,FALSE),"")</f>
        <v>12</v>
      </c>
      <c r="G3" s="4" t="str">
        <f>IFERROR(VLOOKUP($A3,'Race  5 - Dog Hill'!$L:$N,3,FALSE),"")</f>
        <v/>
      </c>
      <c r="H3" s="4">
        <f>IFERROR(VLOOKUP($A3,'Race 6 - Serpentine'!$L:$N,3,FALSE),"")</f>
        <v>12</v>
      </c>
      <c r="I3" s="4">
        <f>IFERROR(VLOOKUP($A3,'Race 7 - Presidents Cup'!$L:$N,3,FALSE),"")</f>
        <v>12</v>
      </c>
      <c r="J3" s="4">
        <f>IFERROR(VLOOKUP($A3,'Race 8 - Motorplex Kermese'!$L:$N,3,FALSE),"")</f>
        <v>12</v>
      </c>
      <c r="K3" s="4">
        <f>IFERROR(VLOOKUP($A3,'Race 9 - Road Champs'!$L:$N,3,FALSE),"")</f>
        <v>8</v>
      </c>
      <c r="L3" s="4">
        <f>SUM(C3:K3)</f>
        <v>74</v>
      </c>
    </row>
    <row r="4" spans="1:12" x14ac:dyDescent="0.25">
      <c r="A4" s="3" t="s">
        <v>991</v>
      </c>
      <c r="B4" s="3" t="str">
        <f>IFERROR(VLOOKUP(A4,'Race 9 - Road Champs'!C3:D55,2,FALSE),"")</f>
        <v>D</v>
      </c>
      <c r="C4" s="4" t="str">
        <f>IFERROR(VLOOKUP($A4,'Race 1 - Serpentine'!$L:$N,3,FALSE),"")</f>
        <v/>
      </c>
      <c r="D4" s="4">
        <f>IFERROR(VLOOKUP($A4,'Race 2 - Dog Hill'!$L:$N,3,FALSE),"")</f>
        <v>2</v>
      </c>
      <c r="E4" s="4">
        <f>IFERROR(VLOOKUP($A4,'Race 3 - North Dandalup'!$L:$N,3,FALSE),"")</f>
        <v>2</v>
      </c>
      <c r="F4" s="4">
        <f>IFERROR(VLOOKUP($A4,'Race 4 - Casuarina'!$L:$N,3,FALSE),"")</f>
        <v>12</v>
      </c>
      <c r="G4" s="4">
        <f>IFERROR(VLOOKUP($A4,'Race  5 - Dog Hill'!$L:$N,3,FALSE),"")</f>
        <v>7</v>
      </c>
      <c r="H4" s="4">
        <f>IFERROR(VLOOKUP($A4,'Race 6 - Serpentine'!$L:$N,3,FALSE),"")</f>
        <v>10</v>
      </c>
      <c r="I4" s="4">
        <f>IFERROR(VLOOKUP($A4,'Race 7 - Presidents Cup'!$L:$N,3,FALSE),"")</f>
        <v>2</v>
      </c>
      <c r="J4" s="4">
        <f>IFERROR(VLOOKUP($A4,'Race 8 - Motorplex Kermese'!$L:$N,3,FALSE),"")</f>
        <v>10</v>
      </c>
      <c r="K4" s="4">
        <f>IFERROR(VLOOKUP($A4,'Race 9 - Road Champs'!$L:$N,3,FALSE),"")</f>
        <v>3</v>
      </c>
      <c r="L4" s="4">
        <f>SUM(C4:K4)</f>
        <v>48</v>
      </c>
    </row>
    <row r="5" spans="1:12" x14ac:dyDescent="0.25">
      <c r="A5" s="3" t="s">
        <v>384</v>
      </c>
      <c r="B5" s="3" t="str">
        <f>IFERROR(VLOOKUP(A5,'Race 9 - Road Champs'!C4:D56,2,FALSE),"")</f>
        <v>B</v>
      </c>
      <c r="C5" s="4">
        <f>IFERROR(VLOOKUP($A5,'Race 1 - Serpentine'!$L:$N,3,FALSE),"")</f>
        <v>12</v>
      </c>
      <c r="D5" s="4">
        <f>IFERROR(VLOOKUP($A5,'Race 2 - Dog Hill'!$L:$N,3,FALSE),"")</f>
        <v>3</v>
      </c>
      <c r="E5" s="4">
        <f>IFERROR(VLOOKUP($A5,'Race 3 - North Dandalup'!$L:$N,3,FALSE),"")</f>
        <v>2</v>
      </c>
      <c r="F5" s="4" t="str">
        <f>IFERROR(VLOOKUP($A5,'Race 4 - Casuarina'!$L:$N,3,FALSE),"")</f>
        <v/>
      </c>
      <c r="G5" s="4">
        <f>IFERROR(VLOOKUP($A5,'Race  5 - Dog Hill'!$L:$N,3,FALSE),"")</f>
        <v>12</v>
      </c>
      <c r="H5" s="4">
        <f>IFERROR(VLOOKUP($A5,'Race 6 - Serpentine'!$L:$N,3,FALSE),"")</f>
        <v>5</v>
      </c>
      <c r="I5" s="4">
        <f>IFERROR(VLOOKUP($A5,'Race 7 - Presidents Cup'!$L:$N,3,FALSE),"")</f>
        <v>2</v>
      </c>
      <c r="J5" s="4" t="str">
        <f>IFERROR(VLOOKUP($A5,'Race 8 - Motorplex Kermese'!$L:$N,3,FALSE),"")</f>
        <v/>
      </c>
      <c r="K5" s="4">
        <f>IFERROR(VLOOKUP($A5,'Race 9 - Road Champs'!$L:$N,3,FALSE),"")</f>
        <v>8</v>
      </c>
      <c r="L5" s="4">
        <f>SUM(C5:K5)</f>
        <v>44</v>
      </c>
    </row>
    <row r="6" spans="1:12" x14ac:dyDescent="0.25">
      <c r="A6" s="3" t="s">
        <v>339</v>
      </c>
      <c r="B6" s="3" t="str">
        <f>IFERROR(VLOOKUP(A6,'Race 9 - Road Champs'!C5:D57,2,FALSE),"")</f>
        <v>C</v>
      </c>
      <c r="C6" s="4">
        <f>IFERROR(VLOOKUP($A6,'Race 1 - Serpentine'!$L:$N,3,FALSE),"")</f>
        <v>5</v>
      </c>
      <c r="D6" s="4">
        <f>IFERROR(VLOOKUP($A6,'Race 2 - Dog Hill'!$L:$N,3,FALSE),"")</f>
        <v>1</v>
      </c>
      <c r="E6" s="4">
        <f>IFERROR(VLOOKUP($A6,'Race 3 - North Dandalup'!$L:$N,3,FALSE),"")</f>
        <v>2</v>
      </c>
      <c r="F6" s="4">
        <f>IFERROR(VLOOKUP($A6,'Race 4 - Casuarina'!$L:$N,3,FALSE),"")</f>
        <v>3</v>
      </c>
      <c r="G6" s="4" t="str">
        <f>IFERROR(VLOOKUP($A6,'Race  5 - Dog Hill'!$L:$N,3,FALSE),"")</f>
        <v/>
      </c>
      <c r="H6" s="4">
        <f>IFERROR(VLOOKUP($A6,'Race 6 - Serpentine'!$L:$N,3,FALSE),"")</f>
        <v>12</v>
      </c>
      <c r="I6" s="4">
        <f>IFERROR(VLOOKUP($A6,'Race 7 - Presidents Cup'!$L:$N,3,FALSE),"")</f>
        <v>2</v>
      </c>
      <c r="J6" s="4" t="str">
        <f>IFERROR(VLOOKUP($A6,'Race 8 - Motorplex Kermese'!$L:$N,3,FALSE),"")</f>
        <v/>
      </c>
      <c r="K6" s="4">
        <f>IFERROR(VLOOKUP($A6,'Race 9 - Road Champs'!$L:$N,3,FALSE),"")</f>
        <v>12</v>
      </c>
      <c r="L6" s="4">
        <f>SUM(C6:K6)</f>
        <v>37</v>
      </c>
    </row>
    <row r="7" spans="1:12" x14ac:dyDescent="0.25">
      <c r="A7" s="3" t="s">
        <v>411</v>
      </c>
      <c r="B7" s="3" t="str">
        <f>IFERROR(VLOOKUP(A7,'Race 9 - Road Champs'!C6:D58,2,FALSE),"")</f>
        <v>C</v>
      </c>
      <c r="C7" s="4">
        <f>IFERROR(VLOOKUP($A7,'Race 1 - Serpentine'!$L:$N,3,FALSE),"")</f>
        <v>2</v>
      </c>
      <c r="D7" s="4">
        <f>IFERROR(VLOOKUP($A7,'Race 2 - Dog Hill'!$L:$N,3,FALSE),"")</f>
        <v>8</v>
      </c>
      <c r="E7" s="4">
        <f>IFERROR(VLOOKUP($A7,'Race 3 - North Dandalup'!$L:$N,3,FALSE),"")</f>
        <v>2</v>
      </c>
      <c r="F7" s="4">
        <f>IFERROR(VLOOKUP($A7,'Race 4 - Casuarina'!$L:$N,3,FALSE),"")</f>
        <v>2</v>
      </c>
      <c r="G7" s="4">
        <f>IFERROR(VLOOKUP($A7,'Race  5 - Dog Hill'!$L:$N,3,FALSE),"")</f>
        <v>2</v>
      </c>
      <c r="H7" s="4">
        <f>IFERROR(VLOOKUP($A7,'Race 6 - Serpentine'!$L:$N,3,FALSE),"")</f>
        <v>3</v>
      </c>
      <c r="I7" s="4" t="str">
        <f>IFERROR(VLOOKUP($A7,'Race 7 - Presidents Cup'!$L:$N,3,FALSE),"")</f>
        <v/>
      </c>
      <c r="J7" s="4">
        <f>IFERROR(VLOOKUP($A7,'Race 8 - Motorplex Kermese'!$L:$N,3,FALSE),"")</f>
        <v>8</v>
      </c>
      <c r="K7" s="4">
        <f>IFERROR(VLOOKUP($A7,'Race 9 - Road Champs'!$L:$N,3,FALSE),"")</f>
        <v>8</v>
      </c>
      <c r="L7" s="4">
        <f>SUM(C7:K7)</f>
        <v>35</v>
      </c>
    </row>
    <row r="8" spans="1:12" x14ac:dyDescent="0.25">
      <c r="A8" s="3" t="s">
        <v>279</v>
      </c>
      <c r="B8" s="3" t="str">
        <f>IFERROR(VLOOKUP(A8,'Race 9 - Road Champs'!C7:D59,2,FALSE),"")</f>
        <v>C</v>
      </c>
      <c r="C8" s="4">
        <f>IFERROR(VLOOKUP($A8,'Race 1 - Serpentine'!$L:$N,3,FALSE),"")</f>
        <v>3</v>
      </c>
      <c r="D8" s="4">
        <f>IFERROR(VLOOKUP($A8,'Race 2 - Dog Hill'!$L:$N,3,FALSE),"")</f>
        <v>2</v>
      </c>
      <c r="E8" s="4">
        <f>IFERROR(VLOOKUP($A8,'Race 3 - North Dandalup'!$L:$N,3,FALSE),"")</f>
        <v>2</v>
      </c>
      <c r="F8" s="4">
        <f>IFERROR(VLOOKUP($A8,'Race 4 - Casuarina'!$L:$N,3,FALSE),"")</f>
        <v>5</v>
      </c>
      <c r="G8" s="4">
        <f>IFERROR(VLOOKUP($A8,'Race  5 - Dog Hill'!$L:$N,3,FALSE),"")</f>
        <v>8</v>
      </c>
      <c r="H8" s="4">
        <f>IFERROR(VLOOKUP($A8,'Race 6 - Serpentine'!$L:$N,3,FALSE),"")</f>
        <v>2</v>
      </c>
      <c r="I8" s="4" t="str">
        <f>IFERROR(VLOOKUP($A8,'Race 7 - Presidents Cup'!$L:$N,3,FALSE),"")</f>
        <v/>
      </c>
      <c r="J8" s="4">
        <f>IFERROR(VLOOKUP($A8,'Race 8 - Motorplex Kermese'!$L:$N,3,FALSE),"")</f>
        <v>5</v>
      </c>
      <c r="K8" s="4">
        <f>IFERROR(VLOOKUP($A8,'Race 9 - Road Champs'!$L:$N,3,FALSE),"")</f>
        <v>5</v>
      </c>
      <c r="L8" s="4">
        <f>SUM(C8:K8)</f>
        <v>32</v>
      </c>
    </row>
    <row r="9" spans="1:12" x14ac:dyDescent="0.25">
      <c r="A9" s="3" t="s">
        <v>409</v>
      </c>
      <c r="B9" s="3" t="str">
        <f>IFERROR(VLOOKUP(A9,'Race 9 - Road Champs'!C8:D60,2,FALSE),"")</f>
        <v>B</v>
      </c>
      <c r="C9" s="4">
        <f>IFERROR(VLOOKUP($A9,'Race 1 - Serpentine'!$L:$N,3,FALSE),"")</f>
        <v>2</v>
      </c>
      <c r="D9" s="4" t="str">
        <f>IFERROR(VLOOKUP($A9,'Race 2 - Dog Hill'!$L:$N,3,FALSE),"")</f>
        <v/>
      </c>
      <c r="E9" s="4" t="str">
        <f>IFERROR(VLOOKUP($A9,'Race 3 - North Dandalup'!$L:$N,3,FALSE),"")</f>
        <v/>
      </c>
      <c r="F9" s="4">
        <f>IFERROR(VLOOKUP($A9,'Race 4 - Casuarina'!$L:$N,3,FALSE),"")</f>
        <v>2</v>
      </c>
      <c r="G9" s="4">
        <f>IFERROR(VLOOKUP($A9,'Race  5 - Dog Hill'!$L:$N,3,FALSE),"")</f>
        <v>12</v>
      </c>
      <c r="H9" s="4">
        <f>IFERROR(VLOOKUP($A9,'Race 6 - Serpentine'!$L:$N,3,FALSE),"")</f>
        <v>2</v>
      </c>
      <c r="I9" s="4" t="str">
        <f>IFERROR(VLOOKUP($A9,'Race 7 - Presidents Cup'!$L:$N,3,FALSE),"")</f>
        <v/>
      </c>
      <c r="J9" s="4">
        <f>IFERROR(VLOOKUP($A9,'Race 8 - Motorplex Kermese'!$L:$N,3,FALSE),"")</f>
        <v>8</v>
      </c>
      <c r="K9" s="4">
        <f>IFERROR(VLOOKUP($A9,'Race 9 - Road Champs'!$L:$N,3,FALSE),"")</f>
        <v>5</v>
      </c>
      <c r="L9" s="4">
        <f>SUM(C9:K9)</f>
        <v>31</v>
      </c>
    </row>
    <row r="10" spans="1:12" x14ac:dyDescent="0.25">
      <c r="A10" s="3" t="s">
        <v>349</v>
      </c>
      <c r="B10" s="3" t="str">
        <f>IFERROR(VLOOKUP(A10,'Race 9 - Road Champs'!C9:D61,2,FALSE),"")</f>
        <v>A</v>
      </c>
      <c r="C10" s="4">
        <f>IFERROR(VLOOKUP($A10,'Race 1 - Serpentine'!$L:$N,3,FALSE),"")</f>
        <v>2</v>
      </c>
      <c r="D10" s="4">
        <f>IFERROR(VLOOKUP($A10,'Race 2 - Dog Hill'!$L:$N,3,FALSE),"")</f>
        <v>2</v>
      </c>
      <c r="E10" s="4">
        <f>IFERROR(VLOOKUP($A10,'Race 3 - North Dandalup'!$L:$N,3,FALSE),"")</f>
        <v>1</v>
      </c>
      <c r="F10" s="4">
        <f>IFERROR(VLOOKUP($A10,'Race 4 - Casuarina'!$L:$N,3,FALSE),"")</f>
        <v>1</v>
      </c>
      <c r="G10" s="4">
        <f>IFERROR(VLOOKUP($A10,'Race  5 - Dog Hill'!$L:$N,3,FALSE),"")</f>
        <v>12</v>
      </c>
      <c r="H10" s="4">
        <f>IFERROR(VLOOKUP($A10,'Race 6 - Serpentine'!$L:$N,3,FALSE),"")</f>
        <v>8</v>
      </c>
      <c r="I10" s="4" t="str">
        <f>IFERROR(VLOOKUP($A10,'Race 7 - Presidents Cup'!$L:$N,3,FALSE),"")</f>
        <v/>
      </c>
      <c r="J10" s="4">
        <f>IFERROR(VLOOKUP($A10,'Race 8 - Motorplex Kermese'!$L:$N,3,FALSE),"")</f>
        <v>2</v>
      </c>
      <c r="K10" s="4">
        <f>IFERROR(VLOOKUP($A10,'Race 9 - Road Champs'!$L:$N,3,FALSE),"")</f>
        <v>2</v>
      </c>
      <c r="L10" s="4">
        <f>SUM(C10:K10)</f>
        <v>30</v>
      </c>
    </row>
    <row r="11" spans="1:12" x14ac:dyDescent="0.25">
      <c r="A11" s="3" t="s">
        <v>289</v>
      </c>
      <c r="B11" s="3" t="s">
        <v>464</v>
      </c>
      <c r="C11" s="4">
        <f>IFERROR(VLOOKUP($A11,'Race 1 - Serpentine'!$L:$N,3,FALSE),"")</f>
        <v>5</v>
      </c>
      <c r="D11" s="4">
        <f>IFERROR(VLOOKUP($A11,'Race 2 - Dog Hill'!$L:$N,3,FALSE),"")</f>
        <v>5</v>
      </c>
      <c r="E11" s="4">
        <f>IFERROR(VLOOKUP($A11,'Race 3 - North Dandalup'!$L:$N,3,FALSE),"")</f>
        <v>2</v>
      </c>
      <c r="F11" s="4">
        <f>IFERROR(VLOOKUP($A11,'Race 4 - Casuarina'!$L:$N,3,FALSE),"")</f>
        <v>5</v>
      </c>
      <c r="G11" s="4" t="str">
        <f>IFERROR(VLOOKUP($A11,'Race  5 - Dog Hill'!$L:$N,3,FALSE),"")</f>
        <v/>
      </c>
      <c r="H11" s="4">
        <f>IFERROR(VLOOKUP($A11,'Race 6 - Serpentine'!$L:$N,3,FALSE),"")</f>
        <v>3</v>
      </c>
      <c r="I11" s="4">
        <f>IFERROR(VLOOKUP($A11,'Race 7 - Presidents Cup'!$L:$N,3,FALSE),"")</f>
        <v>5</v>
      </c>
      <c r="J11" s="4">
        <f>IFERROR(VLOOKUP($A11,'Race 8 - Motorplex Kermese'!$L:$N,3,FALSE),"")</f>
        <v>2</v>
      </c>
      <c r="K11" s="4">
        <f>IFERROR(VLOOKUP($A11,'Race 9 - Road Champs'!$L:$N,3,FALSE),"")</f>
        <v>3</v>
      </c>
      <c r="L11" s="4">
        <f>SUM(C11:K11)</f>
        <v>30</v>
      </c>
    </row>
    <row r="12" spans="1:12" x14ac:dyDescent="0.25">
      <c r="A12" s="3" t="s">
        <v>348</v>
      </c>
      <c r="B12" s="3" t="s">
        <v>467</v>
      </c>
      <c r="C12" s="4">
        <f>IFERROR(VLOOKUP($A12,'Race 1 - Serpentine'!$L:$N,3,FALSE),"")</f>
        <v>3</v>
      </c>
      <c r="D12" s="4">
        <f>IFERROR(VLOOKUP($A12,'Race 2 - Dog Hill'!$L:$N,3,FALSE),"")</f>
        <v>2</v>
      </c>
      <c r="E12" s="4" t="str">
        <f>IFERROR(VLOOKUP($A12,'Race 3 - North Dandalup'!$L:$N,3,FALSE),"")</f>
        <v/>
      </c>
      <c r="F12" s="4" t="str">
        <f>IFERROR(VLOOKUP($A12,'Race 4 - Casuarina'!$L:$N,3,FALSE),"")</f>
        <v/>
      </c>
      <c r="G12" s="4">
        <f>IFERROR(VLOOKUP($A12,'Race  5 - Dog Hill'!$L:$N,3,FALSE),"")</f>
        <v>10</v>
      </c>
      <c r="H12" s="4">
        <f>IFERROR(VLOOKUP($A12,'Race 6 - Serpentine'!$L:$N,3,FALSE),"")</f>
        <v>7</v>
      </c>
      <c r="I12" s="4">
        <f>IFERROR(VLOOKUP($A12,'Race 7 - Presidents Cup'!$L:$N,3,FALSE),"")</f>
        <v>2</v>
      </c>
      <c r="J12" s="4">
        <f>IFERROR(VLOOKUP($A12,'Race 8 - Motorplex Kermese'!$L:$N,3,FALSE),"")</f>
        <v>3</v>
      </c>
      <c r="K12" s="4">
        <f>IFERROR(VLOOKUP($A12,'Race 9 - Road Champs'!$L:$N,3,FALSE),"")</f>
        <v>2</v>
      </c>
      <c r="L12" s="4">
        <f>SUM(C12:K12)</f>
        <v>29</v>
      </c>
    </row>
    <row r="13" spans="1:12" x14ac:dyDescent="0.25">
      <c r="A13" s="3" t="s">
        <v>352</v>
      </c>
      <c r="B13" s="3" t="str">
        <f>IFERROR(VLOOKUP(A13,'Race 9 - Road Champs'!C12:D64,2,FALSE),"")</f>
        <v>B</v>
      </c>
      <c r="C13" s="4">
        <f>IFERROR(VLOOKUP($A13,'Race 1 - Serpentine'!$L:$N,3,FALSE),"")</f>
        <v>2</v>
      </c>
      <c r="D13" s="4" t="str">
        <f>IFERROR(VLOOKUP($A13,'Race 2 - Dog Hill'!$L:$N,3,FALSE),"")</f>
        <v/>
      </c>
      <c r="E13" s="4">
        <f>IFERROR(VLOOKUP($A13,'Race 3 - North Dandalup'!$L:$N,3,FALSE),"")</f>
        <v>2</v>
      </c>
      <c r="F13" s="4">
        <f>IFERROR(VLOOKUP($A13,'Race 4 - Casuarina'!$L:$N,3,FALSE),"")</f>
        <v>2</v>
      </c>
      <c r="G13" s="4">
        <f>IFERROR(VLOOKUP($A13,'Race  5 - Dog Hill'!$L:$N,3,FALSE),"")</f>
        <v>2</v>
      </c>
      <c r="H13" s="4">
        <f>IFERROR(VLOOKUP($A13,'Race 6 - Serpentine'!$L:$N,3,FALSE),"")</f>
        <v>2</v>
      </c>
      <c r="I13" s="4">
        <f>IFERROR(VLOOKUP($A13,'Race 7 - Presidents Cup'!$L:$N,3,FALSE),"")</f>
        <v>2</v>
      </c>
      <c r="J13" s="4">
        <f>IFERROR(VLOOKUP($A13,'Race 8 - Motorplex Kermese'!$L:$N,3,FALSE),"")</f>
        <v>12</v>
      </c>
      <c r="K13" s="4">
        <f>IFERROR(VLOOKUP($A13,'Race 9 - Road Champs'!$L:$N,3,FALSE),"")</f>
        <v>2</v>
      </c>
      <c r="L13" s="4">
        <f>SUM(C13:K13)</f>
        <v>26</v>
      </c>
    </row>
    <row r="14" spans="1:12" x14ac:dyDescent="0.25">
      <c r="A14" s="3" t="s">
        <v>318</v>
      </c>
      <c r="B14" s="3" t="s">
        <v>464</v>
      </c>
      <c r="C14" s="4">
        <f>IFERROR(VLOOKUP($A14,'Race 1 - Serpentine'!$L:$N,3,FALSE),"")</f>
        <v>2</v>
      </c>
      <c r="D14" s="4">
        <f>IFERROR(VLOOKUP($A14,'Race 2 - Dog Hill'!$L:$N,3,FALSE),"")</f>
        <v>3</v>
      </c>
      <c r="E14" s="4">
        <f>IFERROR(VLOOKUP($A14,'Race 3 - North Dandalup'!$L:$N,3,FALSE),"")</f>
        <v>2</v>
      </c>
      <c r="F14" s="4" t="str">
        <f>IFERROR(VLOOKUP($A14,'Race 4 - Casuarina'!$L:$N,3,FALSE),"")</f>
        <v/>
      </c>
      <c r="G14" s="4">
        <f>IFERROR(VLOOKUP($A14,'Race  5 - Dog Hill'!$L:$N,3,FALSE),"")</f>
        <v>3</v>
      </c>
      <c r="H14" s="4">
        <f>IFERROR(VLOOKUP($A14,'Race 6 - Serpentine'!$L:$N,3,FALSE),"")</f>
        <v>5</v>
      </c>
      <c r="I14" s="4">
        <f>IFERROR(VLOOKUP($A14,'Race 7 - Presidents Cup'!$L:$N,3,FALSE),"")</f>
        <v>8</v>
      </c>
      <c r="J14" s="4" t="str">
        <f>IFERROR(VLOOKUP($A14,'Race 8 - Motorplex Kermese'!$L:$N,3,FALSE),"")</f>
        <v/>
      </c>
      <c r="K14" s="4">
        <f>IFERROR(VLOOKUP($A14,'Race 9 - Road Champs'!$L:$N,3,FALSE),"")</f>
        <v>2</v>
      </c>
      <c r="L14" s="4">
        <f>SUM(C14:K14)</f>
        <v>25</v>
      </c>
    </row>
    <row r="15" spans="1:12" x14ac:dyDescent="0.25">
      <c r="A15" s="3" t="s">
        <v>347</v>
      </c>
      <c r="B15" s="3" t="str">
        <f>IFERROR(VLOOKUP(A15,'Race 9 - Road Champs'!C14:D66,2,FALSE),"")</f>
        <v>B</v>
      </c>
      <c r="C15" s="4" t="str">
        <f>IFERROR(VLOOKUP($A15,'Race 1 - Serpentine'!$L:$N,3,FALSE),"")</f>
        <v/>
      </c>
      <c r="D15" s="4">
        <f>IFERROR(VLOOKUP($A15,'Race 2 - Dog Hill'!$L:$N,3,FALSE),"")</f>
        <v>12</v>
      </c>
      <c r="E15" s="4">
        <f>IFERROR(VLOOKUP($A15,'Race 3 - North Dandalup'!$L:$N,3,FALSE),"")</f>
        <v>2</v>
      </c>
      <c r="F15" s="4">
        <f>IFERROR(VLOOKUP($A15,'Race 4 - Casuarina'!$L:$N,3,FALSE),"")</f>
        <v>2</v>
      </c>
      <c r="G15" s="4" t="str">
        <f>IFERROR(VLOOKUP($A15,'Race  5 - Dog Hill'!$L:$N,3,FALSE),"")</f>
        <v/>
      </c>
      <c r="H15" s="4">
        <f>IFERROR(VLOOKUP($A15,'Race 6 - Serpentine'!$L:$N,3,FALSE),"")</f>
        <v>2</v>
      </c>
      <c r="I15" s="4">
        <f>IFERROR(VLOOKUP($A15,'Race 7 - Presidents Cup'!$L:$N,3,FALSE),"")</f>
        <v>2</v>
      </c>
      <c r="J15" s="4">
        <f>IFERROR(VLOOKUP($A15,'Race 8 - Motorplex Kermese'!$L:$N,3,FALSE),"")</f>
        <v>2</v>
      </c>
      <c r="K15" s="4">
        <f>IFERROR(VLOOKUP($A15,'Race 9 - Road Champs'!$L:$N,3,FALSE),"")</f>
        <v>2</v>
      </c>
      <c r="L15" s="4">
        <f>SUM(C15:K15)</f>
        <v>24</v>
      </c>
    </row>
    <row r="16" spans="1:12" x14ac:dyDescent="0.25">
      <c r="A16" s="3" t="s">
        <v>438</v>
      </c>
      <c r="B16" s="3" t="str">
        <f>IFERROR(VLOOKUP(A16,'Race 9 - Road Champs'!C15:D67,2,FALSE),"")</f>
        <v/>
      </c>
      <c r="C16" s="4" t="str">
        <f>IFERROR(VLOOKUP($A16,'Race 1 - Serpentine'!$L:$N,3,FALSE),"")</f>
        <v/>
      </c>
      <c r="D16" s="4" t="str">
        <f>IFERROR(VLOOKUP($A16,'Race 2 - Dog Hill'!$L:$N,3,FALSE),"")</f>
        <v/>
      </c>
      <c r="E16" s="4">
        <f>IFERROR(VLOOKUP($A16,'Race 3 - North Dandalup'!$L:$N,3,FALSE),"")</f>
        <v>12</v>
      </c>
      <c r="F16" s="4">
        <f>IFERROR(VLOOKUP($A16,'Race 4 - Casuarina'!$L:$N,3,FALSE),"")</f>
        <v>3</v>
      </c>
      <c r="G16" s="4">
        <f>IFERROR(VLOOKUP($A16,'Race  5 - Dog Hill'!$L:$N,3,FALSE),"")</f>
        <v>8</v>
      </c>
      <c r="H16" s="4" t="str">
        <f>IFERROR(VLOOKUP($A16,'Race 6 - Serpentine'!$L:$N,3,FALSE),"")</f>
        <v/>
      </c>
      <c r="I16" s="4" t="str">
        <f>IFERROR(VLOOKUP($A16,'Race 7 - Presidents Cup'!$L:$N,3,FALSE),"")</f>
        <v/>
      </c>
      <c r="J16" s="4" t="str">
        <f>IFERROR(VLOOKUP($A16,'Race 8 - Motorplex Kermese'!$L:$N,3,FALSE),"")</f>
        <v/>
      </c>
      <c r="K16" s="4" t="str">
        <f>IFERROR(VLOOKUP($A16,'Race 9 - Road Champs'!$L:$N,3,FALSE),"")</f>
        <v/>
      </c>
      <c r="L16" s="4">
        <f>SUM(C16:K16)</f>
        <v>23</v>
      </c>
    </row>
    <row r="17" spans="1:12" x14ac:dyDescent="0.25">
      <c r="A17" s="3" t="s">
        <v>394</v>
      </c>
      <c r="B17" s="3" t="str">
        <f>IFERROR(VLOOKUP(A17,'Race 9 - Road Champs'!C16:D68,2,FALSE),"")</f>
        <v/>
      </c>
      <c r="C17" s="4" t="str">
        <f>IFERROR(VLOOKUP($A17,'Race 1 - Serpentine'!$L:$N,3,FALSE),"")</f>
        <v/>
      </c>
      <c r="D17" s="4" t="str">
        <f>IFERROR(VLOOKUP($A17,'Race 2 - Dog Hill'!$L:$N,3,FALSE),"")</f>
        <v/>
      </c>
      <c r="E17" s="4" t="str">
        <f>IFERROR(VLOOKUP($A17,'Race 3 - North Dandalup'!$L:$N,3,FALSE),"")</f>
        <v/>
      </c>
      <c r="F17" s="4">
        <f>IFERROR(VLOOKUP($A17,'Race 4 - Casuarina'!$L:$N,3,FALSE),"")</f>
        <v>12</v>
      </c>
      <c r="G17" s="4">
        <f>IFERROR(VLOOKUP($A17,'Race  5 - Dog Hill'!$L:$N,3,FALSE),"")</f>
        <v>7</v>
      </c>
      <c r="H17" s="4" t="str">
        <f>IFERROR(VLOOKUP($A17,'Race 6 - Serpentine'!$L:$N,3,FALSE),"")</f>
        <v/>
      </c>
      <c r="I17" s="4" t="str">
        <f>IFERROR(VLOOKUP($A17,'Race 7 - Presidents Cup'!$L:$N,3,FALSE),"")</f>
        <v/>
      </c>
      <c r="J17" s="4">
        <f>IFERROR(VLOOKUP($A17,'Race 8 - Motorplex Kermese'!$L:$N,3,FALSE),"")</f>
        <v>4</v>
      </c>
      <c r="K17" s="4" t="str">
        <f>IFERROR(VLOOKUP($A17,'Race 9 - Road Champs'!$L:$N,3,FALSE),"")</f>
        <v/>
      </c>
      <c r="L17" s="4">
        <f>SUM(C17:K17)</f>
        <v>23</v>
      </c>
    </row>
    <row r="18" spans="1:12" x14ac:dyDescent="0.25">
      <c r="A18" s="3" t="s">
        <v>297</v>
      </c>
      <c r="B18" s="3" t="str">
        <f>IFERROR(VLOOKUP(A18,'Race 9 - Road Champs'!C22:D74,2,FALSE),"")</f>
        <v>E</v>
      </c>
      <c r="C18" s="4">
        <f>IFERROR(VLOOKUP($A18,'Race 1 - Serpentine'!$L:$N,3,FALSE),"")</f>
        <v>3</v>
      </c>
      <c r="D18" s="4">
        <f>IFERROR(VLOOKUP($A18,'Race 2 - Dog Hill'!$L:$N,3,FALSE),"")</f>
        <v>12</v>
      </c>
      <c r="E18" s="4" t="str">
        <f>IFERROR(VLOOKUP($A18,'Race 3 - North Dandalup'!$L:$N,3,FALSE),"")</f>
        <v/>
      </c>
      <c r="F18" s="4" t="str">
        <f>IFERROR(VLOOKUP($A18,'Race 4 - Casuarina'!$L:$N,3,FALSE),"")</f>
        <v/>
      </c>
      <c r="G18" s="4">
        <f>IFERROR(VLOOKUP($A18,'Race  5 - Dog Hill'!$L:$N,3,FALSE),"")</f>
        <v>4</v>
      </c>
      <c r="H18" s="4">
        <f>IFERROR(VLOOKUP($A18,'Race 6 - Serpentine'!$L:$N,3,FALSE),"")</f>
        <v>2</v>
      </c>
      <c r="I18" s="4" t="str">
        <f>IFERROR(VLOOKUP($A18,'Race 7 - Presidents Cup'!$L:$N,3,FALSE),"")</f>
        <v/>
      </c>
      <c r="J18" s="4" t="str">
        <f>IFERROR(VLOOKUP($A18,'Race 8 - Motorplex Kermese'!$L:$N,3,FALSE),"")</f>
        <v/>
      </c>
      <c r="K18" s="4">
        <f>IFERROR(VLOOKUP($A18,'Race 9 - Road Champs'!$L:$N,3,FALSE),"")</f>
        <v>2</v>
      </c>
      <c r="L18" s="4">
        <f>SUM(C18:K18)</f>
        <v>23</v>
      </c>
    </row>
    <row r="19" spans="1:12" x14ac:dyDescent="0.25">
      <c r="A19" s="3" t="s">
        <v>420</v>
      </c>
      <c r="B19" s="3" t="s">
        <v>468</v>
      </c>
      <c r="C19" s="4" t="str">
        <f>IFERROR(VLOOKUP($A19,'Race 1 - Serpentine'!$L:$N,3,FALSE),"")</f>
        <v/>
      </c>
      <c r="D19" s="4">
        <f>IFERROR(VLOOKUP($A19,'Race 2 - Dog Hill'!$L:$N,3,FALSE),"")</f>
        <v>5</v>
      </c>
      <c r="E19" s="4" t="str">
        <f>IFERROR(VLOOKUP($A19,'Race 3 - North Dandalup'!$L:$N,3,FALSE),"")</f>
        <v/>
      </c>
      <c r="F19" s="4">
        <f>IFERROR(VLOOKUP($A19,'Race 4 - Casuarina'!$L:$N,3,FALSE),"")</f>
        <v>3</v>
      </c>
      <c r="G19" s="4" t="str">
        <f>IFERROR(VLOOKUP($A19,'Race  5 - Dog Hill'!$L:$N,3,FALSE),"")</f>
        <v/>
      </c>
      <c r="H19" s="4">
        <f>IFERROR(VLOOKUP($A19,'Race 6 - Serpentine'!$L:$N,3,FALSE),"")</f>
        <v>12</v>
      </c>
      <c r="I19" s="4">
        <f>IFERROR(VLOOKUP($A19,'Race 7 - Presidents Cup'!$L:$N,3,FALSE),"")</f>
        <v>2</v>
      </c>
      <c r="J19" s="4" t="str">
        <f>IFERROR(VLOOKUP($A19,'Race 8 - Motorplex Kermese'!$L:$N,3,FALSE),"")</f>
        <v/>
      </c>
      <c r="K19" s="4" t="str">
        <f>IFERROR(VLOOKUP($A19,'Race 9 - Road Champs'!$L:$N,3,FALSE),"")</f>
        <v/>
      </c>
      <c r="L19" s="4">
        <f>SUM(C19:K19)</f>
        <v>22</v>
      </c>
    </row>
    <row r="20" spans="1:12" x14ac:dyDescent="0.25">
      <c r="A20" s="3" t="s">
        <v>307</v>
      </c>
      <c r="B20" s="3" t="str">
        <f>IFERROR(VLOOKUP(A20,'Race 9 - Road Champs'!C18:D70,2,FALSE),"")</f>
        <v>B</v>
      </c>
      <c r="C20" s="4">
        <f>IFERROR(VLOOKUP($A20,'Race 1 - Serpentine'!$L:$N,3,FALSE),"")</f>
        <v>2</v>
      </c>
      <c r="D20" s="4">
        <f>IFERROR(VLOOKUP($A20,'Race 2 - Dog Hill'!$L:$N,3,FALSE),"")</f>
        <v>12</v>
      </c>
      <c r="E20" s="4">
        <f>IFERROR(VLOOKUP($A20,'Race 3 - North Dandalup'!$L:$N,3,FALSE),"")</f>
        <v>2</v>
      </c>
      <c r="F20" s="4" t="str">
        <f>IFERROR(VLOOKUP($A20,'Race 4 - Casuarina'!$L:$N,3,FALSE),"")</f>
        <v/>
      </c>
      <c r="G20" s="4">
        <f>IFERROR(VLOOKUP($A20,'Race  5 - Dog Hill'!$L:$N,3,FALSE),"")</f>
        <v>1</v>
      </c>
      <c r="H20" s="4" t="str">
        <f>IFERROR(VLOOKUP($A20,'Race 6 - Serpentine'!$L:$N,3,FALSE),"")</f>
        <v/>
      </c>
      <c r="I20" s="4">
        <f>IFERROR(VLOOKUP($A20,'Race 7 - Presidents Cup'!$L:$N,3,FALSE),"")</f>
        <v>2</v>
      </c>
      <c r="J20" s="4" t="str">
        <f>IFERROR(VLOOKUP($A20,'Race 8 - Motorplex Kermese'!$L:$N,3,FALSE),"")</f>
        <v/>
      </c>
      <c r="K20" s="4">
        <f>IFERROR(VLOOKUP($A20,'Race 9 - Road Champs'!$L:$N,3,FALSE),"")</f>
        <v>3</v>
      </c>
      <c r="L20" s="4">
        <f>SUM(C20:K20)</f>
        <v>22</v>
      </c>
    </row>
    <row r="21" spans="1:12" x14ac:dyDescent="0.25">
      <c r="A21" s="3" t="s">
        <v>301</v>
      </c>
      <c r="B21" s="3" t="str">
        <f>IFERROR(VLOOKUP(A21,'Race 9 - Road Champs'!C19:D71,2,FALSE),"")</f>
        <v>B</v>
      </c>
      <c r="C21" s="4">
        <f>IFERROR(VLOOKUP($A21,'Race 1 - Serpentine'!$L:$N,3,FALSE),"")</f>
        <v>2</v>
      </c>
      <c r="D21" s="4">
        <f>IFERROR(VLOOKUP($A21,'Race 2 - Dog Hill'!$L:$N,3,FALSE),"")</f>
        <v>2</v>
      </c>
      <c r="E21" s="4" t="str">
        <f>IFERROR(VLOOKUP($A21,'Race 3 - North Dandalup'!$L:$N,3,FALSE),"")</f>
        <v/>
      </c>
      <c r="F21" s="4">
        <f>IFERROR(VLOOKUP($A21,'Race 4 - Casuarina'!$L:$N,3,FALSE),"")</f>
        <v>8</v>
      </c>
      <c r="G21" s="4">
        <f>IFERROR(VLOOKUP($A21,'Race  5 - Dog Hill'!$L:$N,3,FALSE),"")</f>
        <v>2</v>
      </c>
      <c r="H21" s="4">
        <f>IFERROR(VLOOKUP($A21,'Race 6 - Serpentine'!$L:$N,3,FALSE),"")</f>
        <v>2</v>
      </c>
      <c r="I21" s="4">
        <f>IFERROR(VLOOKUP($A21,'Race 7 - Presidents Cup'!$L:$N,3,FALSE),"")</f>
        <v>2</v>
      </c>
      <c r="J21" s="4">
        <f>IFERROR(VLOOKUP($A21,'Race 8 - Motorplex Kermese'!$L:$N,3,FALSE),"")</f>
        <v>2</v>
      </c>
      <c r="K21" s="4">
        <f>IFERROR(VLOOKUP($A21,'Race 9 - Road Champs'!$L:$N,3,FALSE),"")</f>
        <v>2</v>
      </c>
      <c r="L21" s="4">
        <f>SUM(C21:K21)</f>
        <v>22</v>
      </c>
    </row>
    <row r="22" spans="1:12" x14ac:dyDescent="0.25">
      <c r="A22" s="3" t="s">
        <v>301</v>
      </c>
      <c r="B22" s="3" t="str">
        <f>IFERROR(VLOOKUP(A22,'Race 9 - Road Champs'!C20:D72,2,FALSE),"")</f>
        <v>B</v>
      </c>
      <c r="C22" s="4">
        <f>IFERROR(VLOOKUP($A22,'Race 1 - Serpentine'!$L:$N,3,FALSE),"")</f>
        <v>2</v>
      </c>
      <c r="D22" s="4">
        <f>IFERROR(VLOOKUP($A22,'Race 2 - Dog Hill'!$L:$N,3,FALSE),"")</f>
        <v>2</v>
      </c>
      <c r="E22" s="4" t="str">
        <f>IFERROR(VLOOKUP($A22,'Race 3 - North Dandalup'!$L:$N,3,FALSE),"")</f>
        <v/>
      </c>
      <c r="F22" s="4">
        <f>IFERROR(VLOOKUP($A22,'Race 4 - Casuarina'!$L:$N,3,FALSE),"")</f>
        <v>8</v>
      </c>
      <c r="G22" s="4">
        <f>IFERROR(VLOOKUP($A22,'Race  5 - Dog Hill'!$L:$N,3,FALSE),"")</f>
        <v>2</v>
      </c>
      <c r="H22" s="4">
        <f>IFERROR(VLOOKUP($A22,'Race 6 - Serpentine'!$L:$N,3,FALSE),"")</f>
        <v>2</v>
      </c>
      <c r="I22" s="4">
        <f>IFERROR(VLOOKUP($A22,'Race 7 - Presidents Cup'!$L:$N,3,FALSE),"")</f>
        <v>2</v>
      </c>
      <c r="J22" s="4">
        <f>IFERROR(VLOOKUP($A22,'Race 8 - Motorplex Kermese'!$L:$N,3,FALSE),"")</f>
        <v>2</v>
      </c>
      <c r="K22" s="4">
        <f>IFERROR(VLOOKUP($A22,'Race 9 - Road Champs'!$L:$N,3,FALSE),"")</f>
        <v>2</v>
      </c>
      <c r="L22" s="4">
        <f>SUM(C22:K22)</f>
        <v>22</v>
      </c>
    </row>
    <row r="23" spans="1:12" x14ac:dyDescent="0.25">
      <c r="A23" s="3" t="s">
        <v>313</v>
      </c>
      <c r="B23" s="3" t="str">
        <f>IFERROR(VLOOKUP(A23,'Race 9 - Road Champs'!C21:D73,2,FALSE),"")</f>
        <v>D</v>
      </c>
      <c r="C23" s="4">
        <f>IFERROR(VLOOKUP($A23,'Race 1 - Serpentine'!$L:$N,3,FALSE),"")</f>
        <v>1</v>
      </c>
      <c r="D23" s="4" t="str">
        <f>IFERROR(VLOOKUP($A23,'Race 2 - Dog Hill'!$L:$N,3,FALSE),"")</f>
        <v/>
      </c>
      <c r="E23" s="4">
        <f>IFERROR(VLOOKUP($A23,'Race 3 - North Dandalup'!$L:$N,3,FALSE),"")</f>
        <v>2</v>
      </c>
      <c r="F23" s="4">
        <f>IFERROR(VLOOKUP($A23,'Race 4 - Casuarina'!$L:$N,3,FALSE),"")</f>
        <v>2</v>
      </c>
      <c r="G23" s="4">
        <f>IFERROR(VLOOKUP($A23,'Race  5 - Dog Hill'!$L:$N,3,FALSE),"")</f>
        <v>4</v>
      </c>
      <c r="H23" s="4">
        <f>IFERROR(VLOOKUP($A23,'Race 6 - Serpentine'!$L:$N,3,FALSE),"")</f>
        <v>2</v>
      </c>
      <c r="I23" s="4">
        <f>IFERROR(VLOOKUP($A23,'Race 7 - Presidents Cup'!$L:$N,3,FALSE),"")</f>
        <v>2</v>
      </c>
      <c r="J23" s="4">
        <f>IFERROR(VLOOKUP($A23,'Race 8 - Motorplex Kermese'!$L:$N,3,FALSE),"")</f>
        <v>7</v>
      </c>
      <c r="K23" s="4">
        <f>IFERROR(VLOOKUP($A23,'Race 9 - Road Champs'!$L:$N,3,FALSE),"")</f>
        <v>2</v>
      </c>
      <c r="L23" s="4">
        <f>SUM(C23:K23)</f>
        <v>22</v>
      </c>
    </row>
    <row r="24" spans="1:12" x14ac:dyDescent="0.25">
      <c r="A24" s="3" t="s">
        <v>1608</v>
      </c>
      <c r="B24" s="3" t="str">
        <f>IFERROR(VLOOKUP(A24,'Race 9 - Road Champs'!C23:D75,2,FALSE),"")</f>
        <v/>
      </c>
      <c r="C24" s="4" t="str">
        <f>IFERROR(VLOOKUP($A24,'Race 1 - Serpentine'!$L:$N,3,FALSE),"")</f>
        <v/>
      </c>
      <c r="D24" s="4" t="str">
        <f>IFERROR(VLOOKUP($A24,'Race 2 - Dog Hill'!$L:$N,3,FALSE),"")</f>
        <v/>
      </c>
      <c r="E24" s="4">
        <f>IFERROR(VLOOKUP($A24,'Race 3 - North Dandalup'!$L:$N,3,FALSE),"")</f>
        <v>2</v>
      </c>
      <c r="F24" s="4">
        <f>IFERROR(VLOOKUP($A24,'Race 4 - Casuarina'!$L:$N,3,FALSE),"")</f>
        <v>12</v>
      </c>
      <c r="G24" s="4">
        <f>IFERROR(VLOOKUP($A24,'Race  5 - Dog Hill'!$L:$N,3,FALSE),"")</f>
        <v>5</v>
      </c>
      <c r="H24" s="4">
        <f>IFERROR(VLOOKUP($A24,'Race 6 - Serpentine'!$L:$N,3,FALSE),"")</f>
        <v>2</v>
      </c>
      <c r="I24" s="4">
        <f>IFERROR(VLOOKUP($A24,'Race 7 - Presidents Cup'!$L:$N,3,FALSE),"")</f>
        <v>0</v>
      </c>
      <c r="J24" s="4" t="str">
        <f>IFERROR(VLOOKUP($A24,'Race 8 - Motorplex Kermese'!$L:$N,3,FALSE),"")</f>
        <v/>
      </c>
      <c r="K24" s="4" t="str">
        <f>IFERROR(VLOOKUP($A24,'Race 9 - Road Champs'!$L:$N,3,FALSE),"")</f>
        <v/>
      </c>
      <c r="L24" s="4">
        <f>SUM(C24:K24)</f>
        <v>21</v>
      </c>
    </row>
    <row r="25" spans="1:12" x14ac:dyDescent="0.25">
      <c r="A25" s="3" t="s">
        <v>344</v>
      </c>
      <c r="B25" s="3" t="str">
        <f>IFERROR(VLOOKUP(A25,'Race 9 - Road Champs'!C24:D76,2,FALSE),"")</f>
        <v/>
      </c>
      <c r="C25" s="4">
        <f>IFERROR(VLOOKUP($A25,'Race 1 - Serpentine'!$L:$N,3,FALSE),"")</f>
        <v>2</v>
      </c>
      <c r="D25" s="4">
        <f>IFERROR(VLOOKUP($A25,'Race 2 - Dog Hill'!$L:$N,3,FALSE),"")</f>
        <v>2</v>
      </c>
      <c r="E25" s="4">
        <f>IFERROR(VLOOKUP($A25,'Race 3 - North Dandalup'!$L:$N,3,FALSE),"")</f>
        <v>2</v>
      </c>
      <c r="F25" s="4">
        <f>IFERROR(VLOOKUP($A25,'Race 4 - Casuarina'!$L:$N,3,FALSE),"")</f>
        <v>8</v>
      </c>
      <c r="G25" s="4">
        <f>IFERROR(VLOOKUP($A25,'Race  5 - Dog Hill'!$L:$N,3,FALSE),"")</f>
        <v>2</v>
      </c>
      <c r="H25" s="4">
        <f>IFERROR(VLOOKUP($A25,'Race 6 - Serpentine'!$L:$N,3,FALSE),"")</f>
        <v>2</v>
      </c>
      <c r="I25" s="4">
        <f>IFERROR(VLOOKUP($A25,'Race 7 - Presidents Cup'!$L:$N,3,FALSE),"")</f>
        <v>2</v>
      </c>
      <c r="J25" s="4" t="str">
        <f>IFERROR(VLOOKUP($A25,'Race 8 - Motorplex Kermese'!$L:$N,3,FALSE),"")</f>
        <v/>
      </c>
      <c r="K25" s="4" t="str">
        <f>IFERROR(VLOOKUP($A25,'Race 9 - Road Champs'!$L:$N,3,FALSE),"")</f>
        <v/>
      </c>
      <c r="L25" s="4">
        <f>SUM(C25:K25)</f>
        <v>20</v>
      </c>
    </row>
    <row r="26" spans="1:12" x14ac:dyDescent="0.25">
      <c r="A26" s="3" t="s">
        <v>280</v>
      </c>
      <c r="B26" s="3" t="str">
        <f>IFERROR(VLOOKUP(A26,'Race 9 - Road Champs'!C25:D77,2,FALSE),"")</f>
        <v/>
      </c>
      <c r="C26" s="4">
        <f>IFERROR(VLOOKUP($A26,'Race 1 - Serpentine'!$L:$N,3,FALSE),"")</f>
        <v>3</v>
      </c>
      <c r="D26" s="4">
        <f>IFERROR(VLOOKUP($A26,'Race 2 - Dog Hill'!$L:$N,3,FALSE),"")</f>
        <v>3</v>
      </c>
      <c r="E26" s="4" t="str">
        <f>IFERROR(VLOOKUP($A26,'Race 3 - North Dandalup'!$L:$N,3,FALSE),"")</f>
        <v/>
      </c>
      <c r="F26" s="4">
        <f>IFERROR(VLOOKUP($A26,'Race 4 - Casuarina'!$L:$N,3,FALSE),"")</f>
        <v>2</v>
      </c>
      <c r="G26" s="4">
        <f>IFERROR(VLOOKUP($A26,'Race  5 - Dog Hill'!$L:$N,3,FALSE),"")</f>
        <v>10</v>
      </c>
      <c r="H26" s="4" t="str">
        <f>IFERROR(VLOOKUP($A26,'Race 6 - Serpentine'!$L:$N,3,FALSE),"")</f>
        <v/>
      </c>
      <c r="I26" s="4" t="str">
        <f>IFERROR(VLOOKUP($A26,'Race 7 - Presidents Cup'!$L:$N,3,FALSE),"")</f>
        <v/>
      </c>
      <c r="J26" s="4" t="str">
        <f>IFERROR(VLOOKUP($A26,'Race 8 - Motorplex Kermese'!$L:$N,3,FALSE),"")</f>
        <v/>
      </c>
      <c r="K26" s="4" t="str">
        <f>IFERROR(VLOOKUP($A26,'Race 9 - Road Champs'!$L:$N,3,FALSE),"")</f>
        <v/>
      </c>
      <c r="L26" s="4">
        <f>SUM(C26:K26)</f>
        <v>18</v>
      </c>
    </row>
    <row r="27" spans="1:12" x14ac:dyDescent="0.25">
      <c r="A27" s="3" t="s">
        <v>383</v>
      </c>
      <c r="B27" s="3" t="str">
        <f>IFERROR(VLOOKUP(A27,'Race 9 - Road Champs'!C26:D78,2,FALSE),"")</f>
        <v/>
      </c>
      <c r="C27" s="4" t="str">
        <f>IFERROR(VLOOKUP($A27,'Race 1 - Serpentine'!$L:$N,3,FALSE),"")</f>
        <v/>
      </c>
      <c r="D27" s="4">
        <f>IFERROR(VLOOKUP($A27,'Race 2 - Dog Hill'!$L:$N,3,FALSE),"")</f>
        <v>2</v>
      </c>
      <c r="E27" s="4">
        <f>IFERROR(VLOOKUP($A27,'Race 3 - North Dandalup'!$L:$N,3,FALSE),"")</f>
        <v>2</v>
      </c>
      <c r="F27" s="4" t="str">
        <f>IFERROR(VLOOKUP($A27,'Race 4 - Casuarina'!$L:$N,3,FALSE),"")</f>
        <v/>
      </c>
      <c r="G27" s="4">
        <f>IFERROR(VLOOKUP($A27,'Race  5 - Dog Hill'!$L:$N,3,FALSE),"")</f>
        <v>8</v>
      </c>
      <c r="H27" s="4">
        <f>IFERROR(VLOOKUP($A27,'Race 6 - Serpentine'!$L:$N,3,FALSE),"")</f>
        <v>2</v>
      </c>
      <c r="I27" s="4">
        <f>IFERROR(VLOOKUP($A27,'Race 7 - Presidents Cup'!$L:$N,3,FALSE),"")</f>
        <v>2</v>
      </c>
      <c r="J27" s="4" t="str">
        <f>IFERROR(VLOOKUP($A27,'Race 8 - Motorplex Kermese'!$L:$N,3,FALSE),"")</f>
        <v/>
      </c>
      <c r="K27" s="4">
        <f>IFERROR(VLOOKUP($A27,'Race 9 - Road Champs'!$L:$N,3,FALSE),"")</f>
        <v>2</v>
      </c>
      <c r="L27" s="4">
        <f>SUM(C27:K27)</f>
        <v>18</v>
      </c>
    </row>
    <row r="28" spans="1:12" x14ac:dyDescent="0.25">
      <c r="A28" s="3" t="s">
        <v>368</v>
      </c>
      <c r="B28" s="3" t="str">
        <f>IFERROR(VLOOKUP(A28,'Race 9 - Road Champs'!C27:D79,2,FALSE),"")</f>
        <v/>
      </c>
      <c r="C28" s="4">
        <f>IFERROR(VLOOKUP($A28,'Race 1 - Serpentine'!$L:$N,3,FALSE),"")</f>
        <v>12</v>
      </c>
      <c r="D28" s="4">
        <f>IFERROR(VLOOKUP($A28,'Race 2 - Dog Hill'!$L:$N,3,FALSE),"")</f>
        <v>2</v>
      </c>
      <c r="E28" s="4">
        <f>IFERROR(VLOOKUP($A28,'Race 3 - North Dandalup'!$L:$N,3,FALSE),"")</f>
        <v>3</v>
      </c>
      <c r="F28" s="4" t="str">
        <f>IFERROR(VLOOKUP($A28,'Race 4 - Casuarina'!$L:$N,3,FALSE),"")</f>
        <v/>
      </c>
      <c r="G28" s="4" t="str">
        <f>IFERROR(VLOOKUP($A28,'Race  5 - Dog Hill'!$L:$N,3,FALSE),"")</f>
        <v/>
      </c>
      <c r="H28" s="4" t="str">
        <f>IFERROR(VLOOKUP($A28,'Race 6 - Serpentine'!$L:$N,3,FALSE),"")</f>
        <v/>
      </c>
      <c r="I28" s="4" t="str">
        <f>IFERROR(VLOOKUP($A28,'Race 7 - Presidents Cup'!$L:$N,3,FALSE),"")</f>
        <v/>
      </c>
      <c r="J28" s="4" t="str">
        <f>IFERROR(VLOOKUP($A28,'Race 8 - Motorplex Kermese'!$L:$N,3,FALSE),"")</f>
        <v/>
      </c>
      <c r="K28" s="4" t="str">
        <f>IFERROR(VLOOKUP($A28,'Race 9 - Road Champs'!$L:$N,3,FALSE),"")</f>
        <v/>
      </c>
      <c r="L28" s="4">
        <f>SUM(C28:K28)</f>
        <v>17</v>
      </c>
    </row>
    <row r="29" spans="1:12" x14ac:dyDescent="0.25">
      <c r="A29" s="3" t="s">
        <v>444</v>
      </c>
      <c r="B29" s="3" t="str">
        <f>IFERROR(VLOOKUP(A29,'Race 9 - Road Champs'!C28:D80,2,FALSE),"")</f>
        <v/>
      </c>
      <c r="C29" s="4">
        <f>IFERROR(VLOOKUP($A29,'Race 1 - Serpentine'!$L:$N,3,FALSE),"")</f>
        <v>3</v>
      </c>
      <c r="D29" s="4">
        <f>IFERROR(VLOOKUP($A29,'Race 2 - Dog Hill'!$L:$N,3,FALSE),"")</f>
        <v>2</v>
      </c>
      <c r="E29" s="4" t="str">
        <f>IFERROR(VLOOKUP($A29,'Race 3 - North Dandalup'!$L:$N,3,FALSE),"")</f>
        <v/>
      </c>
      <c r="F29" s="4" t="str">
        <f>IFERROR(VLOOKUP($A29,'Race 4 - Casuarina'!$L:$N,3,FALSE),"")</f>
        <v/>
      </c>
      <c r="G29" s="4" t="str">
        <f>IFERROR(VLOOKUP($A29,'Race  5 - Dog Hill'!$L:$N,3,FALSE),"")</f>
        <v/>
      </c>
      <c r="H29" s="4" t="str">
        <f>IFERROR(VLOOKUP($A29,'Race 6 - Serpentine'!$L:$N,3,FALSE),"")</f>
        <v/>
      </c>
      <c r="I29" s="4" t="str">
        <f>IFERROR(VLOOKUP($A29,'Race 7 - Presidents Cup'!$L:$N,3,FALSE),"")</f>
        <v/>
      </c>
      <c r="J29" s="4" t="str">
        <f>IFERROR(VLOOKUP($A29,'Race 8 - Motorplex Kermese'!$L:$N,3,FALSE),"")</f>
        <v/>
      </c>
      <c r="K29" s="4">
        <f>IFERROR(VLOOKUP($A29,'Race 9 - Road Champs'!$L:$N,3,FALSE),"")</f>
        <v>12</v>
      </c>
      <c r="L29" s="4">
        <f>SUM(C29:K29)</f>
        <v>17</v>
      </c>
    </row>
    <row r="30" spans="1:12" x14ac:dyDescent="0.25">
      <c r="A30" s="3" t="s">
        <v>341</v>
      </c>
      <c r="B30" s="3" t="str">
        <f>IFERROR(VLOOKUP(A30,'Race 9 - Road Champs'!C29:D81,2,FALSE),"")</f>
        <v/>
      </c>
      <c r="C30" s="4" t="str">
        <f>IFERROR(VLOOKUP($A30,'Race 1 - Serpentine'!$L:$N,3,FALSE),"")</f>
        <v/>
      </c>
      <c r="D30" s="4">
        <f>IFERROR(VLOOKUP($A30,'Race 2 - Dog Hill'!$L:$N,3,FALSE),"")</f>
        <v>2</v>
      </c>
      <c r="E30" s="4" t="str">
        <f>IFERROR(VLOOKUP($A30,'Race 3 - North Dandalup'!$L:$N,3,FALSE),"")</f>
        <v/>
      </c>
      <c r="F30" s="4">
        <f>IFERROR(VLOOKUP($A30,'Race 4 - Casuarina'!$L:$N,3,FALSE),"")</f>
        <v>2</v>
      </c>
      <c r="G30" s="4" t="str">
        <f>IFERROR(VLOOKUP($A30,'Race  5 - Dog Hill'!$L:$N,3,FALSE),"")</f>
        <v/>
      </c>
      <c r="H30" s="4" t="str">
        <f>IFERROR(VLOOKUP($A30,'Race 6 - Serpentine'!$L:$N,3,FALSE),"")</f>
        <v/>
      </c>
      <c r="I30" s="4" t="str">
        <f>IFERROR(VLOOKUP($A30,'Race 7 - Presidents Cup'!$L:$N,3,FALSE),"")</f>
        <v/>
      </c>
      <c r="J30" s="4" t="str">
        <f>IFERROR(VLOOKUP($A30,'Race 8 - Motorplex Kermese'!$L:$N,3,FALSE),"")</f>
        <v/>
      </c>
      <c r="K30" s="4">
        <f>IFERROR(VLOOKUP($A30,'Race 9 - Road Champs'!$L:$N,3,FALSE),"")</f>
        <v>12</v>
      </c>
      <c r="L30" s="4">
        <f>SUM(C30:K30)</f>
        <v>16</v>
      </c>
    </row>
    <row r="31" spans="1:12" x14ac:dyDescent="0.25">
      <c r="A31" s="3" t="s">
        <v>1610</v>
      </c>
      <c r="B31" s="3" t="str">
        <f>IFERROR(VLOOKUP(A31,'Race 9 - Road Champs'!C30:D82,2,FALSE),"")</f>
        <v>B</v>
      </c>
      <c r="C31" s="4" t="str">
        <f>IFERROR(VLOOKUP($A31,'Race 1 - Serpentine'!$L:$N,3,FALSE),"")</f>
        <v/>
      </c>
      <c r="D31" s="4" t="str">
        <f>IFERROR(VLOOKUP($A31,'Race 2 - Dog Hill'!$L:$N,3,FALSE),"")</f>
        <v/>
      </c>
      <c r="E31" s="4" t="str">
        <f>IFERROR(VLOOKUP($A31,'Race 3 - North Dandalup'!$L:$N,3,FALSE),"")</f>
        <v/>
      </c>
      <c r="F31" s="4">
        <f>IFERROR(VLOOKUP($A31,'Race 4 - Casuarina'!$L:$N,3,FALSE),"")</f>
        <v>2</v>
      </c>
      <c r="G31" s="4" t="str">
        <f>IFERROR(VLOOKUP($A31,'Race  5 - Dog Hill'!$L:$N,3,FALSE),"")</f>
        <v/>
      </c>
      <c r="H31" s="4" t="str">
        <f>IFERROR(VLOOKUP($A31,'Race 6 - Serpentine'!$L:$N,3,FALSE),"")</f>
        <v/>
      </c>
      <c r="I31" s="4">
        <f>IFERROR(VLOOKUP($A31,'Race 7 - Presidents Cup'!$L:$N,3,FALSE),"")</f>
        <v>0</v>
      </c>
      <c r="J31" s="4">
        <f>IFERROR(VLOOKUP($A31,'Race 8 - Motorplex Kermese'!$L:$N,3,FALSE),"")</f>
        <v>12</v>
      </c>
      <c r="K31" s="4">
        <f>IFERROR(VLOOKUP($A31,'Race 9 - Road Champs'!$L:$N,3,FALSE),"")</f>
        <v>2</v>
      </c>
      <c r="L31" s="4">
        <f>SUM(C31:K31)</f>
        <v>16</v>
      </c>
    </row>
    <row r="32" spans="1:12" x14ac:dyDescent="0.25">
      <c r="A32" s="3" t="s">
        <v>1601</v>
      </c>
      <c r="B32" s="3" t="str">
        <f>IFERROR(VLOOKUP(A32,'Race 9 - Road Champs'!C31:D83,2,FALSE),"")</f>
        <v/>
      </c>
      <c r="C32" s="4">
        <f>IFERROR(VLOOKUP($A32,'Race 1 - Serpentine'!$L:$N,3,FALSE),"")</f>
        <v>0</v>
      </c>
      <c r="D32" s="4">
        <f>IFERROR(VLOOKUP($A32,'Race 2 - Dog Hill'!$L:$N,3,FALSE),"")</f>
        <v>0</v>
      </c>
      <c r="E32" s="4" t="str">
        <f>IFERROR(VLOOKUP($A32,'Race 3 - North Dandalup'!$L:$N,3,FALSE),"")</f>
        <v/>
      </c>
      <c r="F32" s="4">
        <f>IFERROR(VLOOKUP($A32,'Race 4 - Casuarina'!$L:$N,3,FALSE),"")</f>
        <v>8</v>
      </c>
      <c r="G32" s="4">
        <f>IFERROR(VLOOKUP($A32,'Race  5 - Dog Hill'!$L:$N,3,FALSE),"")</f>
        <v>5</v>
      </c>
      <c r="H32" s="4" t="str">
        <f>IFERROR(VLOOKUP($A32,'Race 6 - Serpentine'!$L:$N,3,FALSE),"")</f>
        <v/>
      </c>
      <c r="I32" s="4">
        <f>IFERROR(VLOOKUP($A32,'Race 7 - Presidents Cup'!$L:$N,3,FALSE),"")</f>
        <v>2</v>
      </c>
      <c r="J32" s="4" t="str">
        <f>IFERROR(VLOOKUP($A32,'Race 8 - Motorplex Kermese'!$L:$N,3,FALSE),"")</f>
        <v/>
      </c>
      <c r="K32" s="4" t="str">
        <f>IFERROR(VLOOKUP($A32,'Race 9 - Road Champs'!$L:$N,3,FALSE),"")</f>
        <v/>
      </c>
      <c r="L32" s="4">
        <f>SUM(C32:K32)</f>
        <v>15</v>
      </c>
    </row>
    <row r="33" spans="1:12" x14ac:dyDescent="0.25">
      <c r="A33" s="3" t="s">
        <v>413</v>
      </c>
      <c r="B33" s="3" t="str">
        <f>IFERROR(VLOOKUP(A33,'Race 9 - Road Champs'!C32:D84,2,FALSE),"")</f>
        <v/>
      </c>
      <c r="C33" s="4">
        <f>IFERROR(VLOOKUP($A33,'Race 1 - Serpentine'!$L:$N,3,FALSE),"")</f>
        <v>6</v>
      </c>
      <c r="D33" s="4">
        <f>IFERROR(VLOOKUP($A33,'Race 2 - Dog Hill'!$L:$N,3,FALSE),"")</f>
        <v>8</v>
      </c>
      <c r="E33" s="4" t="str">
        <f>IFERROR(VLOOKUP($A33,'Race 3 - North Dandalup'!$L:$N,3,FALSE),"")</f>
        <v/>
      </c>
      <c r="F33" s="4" t="str">
        <f>IFERROR(VLOOKUP($A33,'Race 4 - Casuarina'!$L:$N,3,FALSE),"")</f>
        <v/>
      </c>
      <c r="G33" s="4" t="str">
        <f>IFERROR(VLOOKUP($A33,'Race  5 - Dog Hill'!$L:$N,3,FALSE),"")</f>
        <v/>
      </c>
      <c r="H33" s="4" t="str">
        <f>IFERROR(VLOOKUP($A33,'Race 6 - Serpentine'!$L:$N,3,FALSE),"")</f>
        <v/>
      </c>
      <c r="I33" s="4" t="str">
        <f>IFERROR(VLOOKUP($A33,'Race 7 - Presidents Cup'!$L:$N,3,FALSE),"")</f>
        <v/>
      </c>
      <c r="J33" s="4" t="str">
        <f>IFERROR(VLOOKUP($A33,'Race 8 - Motorplex Kermese'!$L:$N,3,FALSE),"")</f>
        <v/>
      </c>
      <c r="K33" s="4" t="str">
        <f>IFERROR(VLOOKUP($A33,'Race 9 - Road Champs'!$L:$N,3,FALSE),"")</f>
        <v/>
      </c>
      <c r="L33" s="4">
        <f>SUM(C33:K33)</f>
        <v>14</v>
      </c>
    </row>
    <row r="34" spans="1:12" x14ac:dyDescent="0.25">
      <c r="A34" s="3" t="s">
        <v>322</v>
      </c>
      <c r="B34" s="3" t="str">
        <f>IFERROR(VLOOKUP(A34,'Race 9 - Road Champs'!C33:D85,2,FALSE),"")</f>
        <v/>
      </c>
      <c r="C34" s="4" t="str">
        <f>IFERROR(VLOOKUP($A34,'Race 1 - Serpentine'!$L:$N,3,FALSE),"")</f>
        <v/>
      </c>
      <c r="D34" s="4" t="str">
        <f>IFERROR(VLOOKUP($A34,'Race 2 - Dog Hill'!$L:$N,3,FALSE),"")</f>
        <v/>
      </c>
      <c r="E34" s="4" t="str">
        <f>IFERROR(VLOOKUP($A34,'Race 3 - North Dandalup'!$L:$N,3,FALSE),"")</f>
        <v/>
      </c>
      <c r="F34" s="4">
        <f>IFERROR(VLOOKUP($A34,'Race 4 - Casuarina'!$L:$N,3,FALSE),"")</f>
        <v>12</v>
      </c>
      <c r="G34" s="4" t="str">
        <f>IFERROR(VLOOKUP($A34,'Race  5 - Dog Hill'!$L:$N,3,FALSE),"")</f>
        <v/>
      </c>
      <c r="H34" s="4" t="str">
        <f>IFERROR(VLOOKUP($A34,'Race 6 - Serpentine'!$L:$N,3,FALSE),"")</f>
        <v/>
      </c>
      <c r="I34" s="4">
        <f>IFERROR(VLOOKUP($A34,'Race 7 - Presidents Cup'!$L:$N,3,FALSE),"")</f>
        <v>2</v>
      </c>
      <c r="J34" s="4" t="str">
        <f>IFERROR(VLOOKUP($A34,'Race 8 - Motorplex Kermese'!$L:$N,3,FALSE),"")</f>
        <v/>
      </c>
      <c r="K34" s="4" t="str">
        <f>IFERROR(VLOOKUP($A34,'Race 9 - Road Champs'!$L:$N,3,FALSE),"")</f>
        <v/>
      </c>
      <c r="L34" s="4">
        <f>SUM(C34:K34)</f>
        <v>14</v>
      </c>
    </row>
    <row r="35" spans="1:12" x14ac:dyDescent="0.25">
      <c r="A35" s="3" t="s">
        <v>321</v>
      </c>
      <c r="B35" s="3" t="str">
        <f>IFERROR(VLOOKUP(A35,'Race 9 - Road Champs'!C34:D86,2,FALSE),"")</f>
        <v/>
      </c>
      <c r="C35" s="4">
        <f>IFERROR(VLOOKUP($A35,'Race 1 - Serpentine'!$L:$N,3,FALSE),"")</f>
        <v>8</v>
      </c>
      <c r="D35" s="4" t="str">
        <f>IFERROR(VLOOKUP($A35,'Race 2 - Dog Hill'!$L:$N,3,FALSE),"")</f>
        <v/>
      </c>
      <c r="E35" s="4" t="str">
        <f>IFERROR(VLOOKUP($A35,'Race 3 - North Dandalup'!$L:$N,3,FALSE),"")</f>
        <v/>
      </c>
      <c r="F35" s="4" t="str">
        <f>IFERROR(VLOOKUP($A35,'Race 4 - Casuarina'!$L:$N,3,FALSE),"")</f>
        <v/>
      </c>
      <c r="G35" s="4" t="str">
        <f>IFERROR(VLOOKUP($A35,'Race  5 - Dog Hill'!$L:$N,3,FALSE),"")</f>
        <v/>
      </c>
      <c r="H35" s="4">
        <f>IFERROR(VLOOKUP($A35,'Race 6 - Serpentine'!$L:$N,3,FALSE),"")</f>
        <v>4</v>
      </c>
      <c r="I35" s="4" t="str">
        <f>IFERROR(VLOOKUP($A35,'Race 7 - Presidents Cup'!$L:$N,3,FALSE),"")</f>
        <v/>
      </c>
      <c r="J35" s="4">
        <f>IFERROR(VLOOKUP($A35,'Race 8 - Motorplex Kermese'!$L:$N,3,FALSE),"")</f>
        <v>2</v>
      </c>
      <c r="K35" s="4" t="str">
        <f>IFERROR(VLOOKUP($A35,'Race 9 - Road Champs'!$L:$N,3,FALSE),"")</f>
        <v/>
      </c>
      <c r="L35" s="4">
        <f>SUM(C35:K35)</f>
        <v>14</v>
      </c>
    </row>
    <row r="36" spans="1:12" x14ac:dyDescent="0.25">
      <c r="A36" s="3" t="s">
        <v>1616</v>
      </c>
      <c r="B36" s="3" t="str">
        <f>IFERROR(VLOOKUP(A36,'Race 9 - Road Champs'!C35:D87,2,FALSE),"")</f>
        <v/>
      </c>
      <c r="C36" s="4" t="str">
        <f>IFERROR(VLOOKUP($A36,'Race 1 - Serpentine'!$L:$N,3,FALSE),"")</f>
        <v/>
      </c>
      <c r="D36" s="4">
        <f>IFERROR(VLOOKUP($A36,'Race 2 - Dog Hill'!$L:$N,3,FALSE),"")</f>
        <v>0</v>
      </c>
      <c r="E36" s="4" t="str">
        <f>IFERROR(VLOOKUP($A36,'Race 3 - North Dandalup'!$L:$N,3,FALSE),"")</f>
        <v/>
      </c>
      <c r="F36" s="4">
        <f>IFERROR(VLOOKUP($A36,'Race 4 - Casuarina'!$L:$N,3,FALSE),"")</f>
        <v>8</v>
      </c>
      <c r="G36" s="4" t="str">
        <f>IFERROR(VLOOKUP($A36,'Race  5 - Dog Hill'!$L:$N,3,FALSE),"")</f>
        <v/>
      </c>
      <c r="H36" s="4">
        <f>IFERROR(VLOOKUP($A36,'Race 6 - Serpentine'!$L:$N,3,FALSE),"")</f>
        <v>2</v>
      </c>
      <c r="I36" s="4" t="str">
        <f>IFERROR(VLOOKUP($A36,'Race 7 - Presidents Cup'!$L:$N,3,FALSE),"")</f>
        <v/>
      </c>
      <c r="J36" s="4">
        <f>IFERROR(VLOOKUP($A36,'Race 8 - Motorplex Kermese'!$L:$N,3,FALSE),"")</f>
        <v>2</v>
      </c>
      <c r="K36" s="4">
        <f>IFERROR(VLOOKUP($A36,'Race 9 - Road Champs'!$L:$N,3,FALSE),"")</f>
        <v>2</v>
      </c>
      <c r="L36" s="4">
        <f>SUM(C36:K36)</f>
        <v>14</v>
      </c>
    </row>
    <row r="37" spans="1:12" x14ac:dyDescent="0.25">
      <c r="A37" s="3" t="s">
        <v>369</v>
      </c>
      <c r="B37" s="3" t="str">
        <f>IFERROR(VLOOKUP(A37,'Race 9 - Road Champs'!C36:D88,2,FALSE),"")</f>
        <v/>
      </c>
      <c r="C37" s="4">
        <f>IFERROR(VLOOKUP($A37,'Race 1 - Serpentine'!$L:$N,3,FALSE),"")</f>
        <v>2</v>
      </c>
      <c r="D37" s="4" t="str">
        <f>IFERROR(VLOOKUP($A37,'Race 2 - Dog Hill'!$L:$N,3,FALSE),"")</f>
        <v/>
      </c>
      <c r="E37" s="4" t="str">
        <f>IFERROR(VLOOKUP($A37,'Race 3 - North Dandalup'!$L:$N,3,FALSE),"")</f>
        <v/>
      </c>
      <c r="F37" s="4">
        <f>IFERROR(VLOOKUP($A37,'Race 4 - Casuarina'!$L:$N,3,FALSE),"")</f>
        <v>5</v>
      </c>
      <c r="G37" s="4">
        <f>IFERROR(VLOOKUP($A37,'Race  5 - Dog Hill'!$L:$N,3,FALSE),"")</f>
        <v>3</v>
      </c>
      <c r="H37" s="4">
        <f>IFERROR(VLOOKUP($A37,'Race 6 - Serpentine'!$L:$N,3,FALSE),"")</f>
        <v>3</v>
      </c>
      <c r="I37" s="4" t="str">
        <f>IFERROR(VLOOKUP($A37,'Race 7 - Presidents Cup'!$L:$N,3,FALSE),"")</f>
        <v/>
      </c>
      <c r="J37" s="4" t="str">
        <f>IFERROR(VLOOKUP($A37,'Race 8 - Motorplex Kermese'!$L:$N,3,FALSE),"")</f>
        <v/>
      </c>
      <c r="K37" s="4" t="str">
        <f>IFERROR(VLOOKUP($A37,'Race 9 - Road Champs'!$L:$N,3,FALSE),"")</f>
        <v/>
      </c>
      <c r="L37" s="4">
        <f>SUM(C37:K37)</f>
        <v>13</v>
      </c>
    </row>
    <row r="38" spans="1:12" x14ac:dyDescent="0.25">
      <c r="A38" s="3" t="s">
        <v>278</v>
      </c>
      <c r="B38" s="3" t="str">
        <f>IFERROR(VLOOKUP(A38,'Race 9 - Road Champs'!C37:D89,2,FALSE),"")</f>
        <v/>
      </c>
      <c r="C38" s="4">
        <f>IFERROR(VLOOKUP($A38,'Race 1 - Serpentine'!$L:$N,3,FALSE),"")</f>
        <v>2</v>
      </c>
      <c r="D38" s="4">
        <f>IFERROR(VLOOKUP($A38,'Race 2 - Dog Hill'!$L:$N,3,FALSE),"")</f>
        <v>2</v>
      </c>
      <c r="E38" s="4">
        <f>IFERROR(VLOOKUP($A38,'Race 3 - North Dandalup'!$L:$N,3,FALSE),"")</f>
        <v>2</v>
      </c>
      <c r="F38" s="4">
        <f>IFERROR(VLOOKUP($A38,'Race 4 - Casuarina'!$L:$N,3,FALSE),"")</f>
        <v>2</v>
      </c>
      <c r="G38" s="4">
        <f>IFERROR(VLOOKUP($A38,'Race  5 - Dog Hill'!$L:$N,3,FALSE),"")</f>
        <v>1</v>
      </c>
      <c r="H38" s="4">
        <f>IFERROR(VLOOKUP($A38,'Race 6 - Serpentine'!$L:$N,3,FALSE),"")</f>
        <v>2</v>
      </c>
      <c r="I38" s="4" t="str">
        <f>IFERROR(VLOOKUP($A38,'Race 7 - Presidents Cup'!$L:$N,3,FALSE),"")</f>
        <v/>
      </c>
      <c r="J38" s="4" t="str">
        <f>IFERROR(VLOOKUP($A38,'Race 8 - Motorplex Kermese'!$L:$N,3,FALSE),"")</f>
        <v/>
      </c>
      <c r="K38" s="4">
        <f>IFERROR(VLOOKUP($A38,'Race 9 - Road Champs'!$L:$N,3,FALSE),"")</f>
        <v>2</v>
      </c>
      <c r="L38" s="4">
        <f>SUM(C38:K38)</f>
        <v>13</v>
      </c>
    </row>
    <row r="39" spans="1:12" x14ac:dyDescent="0.25">
      <c r="A39" s="3" t="s">
        <v>1606</v>
      </c>
      <c r="B39" s="3" t="str">
        <f>IFERROR(VLOOKUP(A39,'Race 9 - Road Champs'!C38:D90,2,FALSE),"")</f>
        <v/>
      </c>
      <c r="C39" s="4" t="str">
        <f>IFERROR(VLOOKUP($A39,'Race 1 - Serpentine'!$L:$N,3,FALSE),"")</f>
        <v/>
      </c>
      <c r="D39" s="4" t="str">
        <f>IFERROR(VLOOKUP($A39,'Race 2 - Dog Hill'!$L:$N,3,FALSE),"")</f>
        <v/>
      </c>
      <c r="E39" s="4" t="str">
        <f>IFERROR(VLOOKUP($A39,'Race 3 - North Dandalup'!$L:$N,3,FALSE),"")</f>
        <v/>
      </c>
      <c r="F39" s="4" t="str">
        <f>IFERROR(VLOOKUP($A39,'Race 4 - Casuarina'!$L:$N,3,FALSE),"")</f>
        <v/>
      </c>
      <c r="G39" s="4">
        <f>IFERROR(VLOOKUP($A39,'Race  5 - Dog Hill'!$L:$N,3,FALSE),"")</f>
        <v>3</v>
      </c>
      <c r="H39" s="4">
        <f>IFERROR(VLOOKUP($A39,'Race 6 - Serpentine'!$L:$N,3,FALSE),"")</f>
        <v>8</v>
      </c>
      <c r="I39" s="4" t="str">
        <f>IFERROR(VLOOKUP($A39,'Race 7 - Presidents Cup'!$L:$N,3,FALSE),"")</f>
        <v/>
      </c>
      <c r="J39" s="4" t="str">
        <f>IFERROR(VLOOKUP($A39,'Race 8 - Motorplex Kermese'!$L:$N,3,FALSE),"")</f>
        <v/>
      </c>
      <c r="K39" s="4">
        <f>IFERROR(VLOOKUP($A39,'Race 9 - Road Champs'!$L:$N,3,FALSE),"")</f>
        <v>2</v>
      </c>
      <c r="L39" s="4">
        <f>SUM(C39:K39)</f>
        <v>13</v>
      </c>
    </row>
    <row r="40" spans="1:12" x14ac:dyDescent="0.25">
      <c r="A40" s="3" t="s">
        <v>405</v>
      </c>
      <c r="B40" s="3" t="str">
        <f>IFERROR(VLOOKUP(A40,'Race 9 - Road Champs'!C39:D91,2,FALSE),"")</f>
        <v/>
      </c>
      <c r="C40" s="4">
        <f>IFERROR(VLOOKUP($A40,'Race 1 - Serpentine'!$L:$N,3,FALSE),"")</f>
        <v>2</v>
      </c>
      <c r="D40" s="4">
        <f>IFERROR(VLOOKUP($A40,'Race 2 - Dog Hill'!$L:$N,3,FALSE),"")</f>
        <v>2</v>
      </c>
      <c r="E40" s="4">
        <f>IFERROR(VLOOKUP($A40,'Race 3 - North Dandalup'!$L:$N,3,FALSE),"")</f>
        <v>1</v>
      </c>
      <c r="F40" s="4">
        <f>IFERROR(VLOOKUP($A40,'Race 4 - Casuarina'!$L:$N,3,FALSE),"")</f>
        <v>2</v>
      </c>
      <c r="G40" s="4" t="str">
        <f>IFERROR(VLOOKUP($A40,'Race  5 - Dog Hill'!$L:$N,3,FALSE),"")</f>
        <v/>
      </c>
      <c r="H40" s="4">
        <f>IFERROR(VLOOKUP($A40,'Race 6 - Serpentine'!$L:$N,3,FALSE),"")</f>
        <v>2</v>
      </c>
      <c r="I40" s="4">
        <f>IFERROR(VLOOKUP($A40,'Race 7 - Presidents Cup'!$L:$N,3,FALSE),"")</f>
        <v>2</v>
      </c>
      <c r="J40" s="4" t="str">
        <f>IFERROR(VLOOKUP($A40,'Race 8 - Motorplex Kermese'!$L:$N,3,FALSE),"")</f>
        <v/>
      </c>
      <c r="K40" s="4">
        <f>IFERROR(VLOOKUP($A40,'Race 9 - Road Champs'!$L:$N,3,FALSE),"")</f>
        <v>2</v>
      </c>
      <c r="L40" s="4">
        <f>SUM(C40:K40)</f>
        <v>13</v>
      </c>
    </row>
    <row r="41" spans="1:12" x14ac:dyDescent="0.25">
      <c r="A41" s="3" t="s">
        <v>1621</v>
      </c>
      <c r="B41" s="3" t="str">
        <f>IFERROR(VLOOKUP(A41,'Race 9 - Road Champs'!C40:D92,2,FALSE),"")</f>
        <v/>
      </c>
      <c r="C41" s="4" t="str">
        <f>IFERROR(VLOOKUP($A41,'Race 1 - Serpentine'!$L:$N,3,FALSE),"")</f>
        <v/>
      </c>
      <c r="D41" s="4" t="str">
        <f>IFERROR(VLOOKUP($A41,'Race 2 - Dog Hill'!$L:$N,3,FALSE),"")</f>
        <v/>
      </c>
      <c r="E41" s="4">
        <f>IFERROR(VLOOKUP($A41,'Race 3 - North Dandalup'!$L:$N,3,FALSE),"")</f>
        <v>2</v>
      </c>
      <c r="F41" s="4">
        <f>IFERROR(VLOOKUP($A41,'Race 4 - Casuarina'!$L:$N,3,FALSE),"")</f>
        <v>2</v>
      </c>
      <c r="G41" s="4">
        <f>IFERROR(VLOOKUP($A41,'Race  5 - Dog Hill'!$L:$N,3,FALSE),"")</f>
        <v>2</v>
      </c>
      <c r="H41" s="4">
        <f>IFERROR(VLOOKUP($A41,'Race 6 - Serpentine'!$L:$N,3,FALSE),"")</f>
        <v>2</v>
      </c>
      <c r="I41" s="4">
        <f>IFERROR(VLOOKUP($A41,'Race 7 - Presidents Cup'!$L:$N,3,FALSE),"")</f>
        <v>2</v>
      </c>
      <c r="J41" s="4" t="str">
        <f>IFERROR(VLOOKUP($A41,'Race 8 - Motorplex Kermese'!$L:$N,3,FALSE),"")</f>
        <v/>
      </c>
      <c r="K41" s="4">
        <f>IFERROR(VLOOKUP($A41,'Race 9 - Road Champs'!$L:$N,3,FALSE),"")</f>
        <v>3</v>
      </c>
      <c r="L41" s="4">
        <f>SUM(C41:K41)</f>
        <v>13</v>
      </c>
    </row>
    <row r="42" spans="1:12" x14ac:dyDescent="0.25">
      <c r="A42" s="3" t="s">
        <v>298</v>
      </c>
      <c r="B42" s="3" t="str">
        <f>IFERROR(VLOOKUP(A42,'Race 9 - Road Champs'!C41:D93,2,FALSE),"")</f>
        <v/>
      </c>
      <c r="C42" s="4">
        <f>IFERROR(VLOOKUP($A42,'Race 1 - Serpentine'!$L:$N,3,FALSE),"")</f>
        <v>2</v>
      </c>
      <c r="D42" s="4">
        <f>IFERROR(VLOOKUP($A42,'Race 2 - Dog Hill'!$L:$N,3,FALSE),"")</f>
        <v>2</v>
      </c>
      <c r="E42" s="4">
        <f>IFERROR(VLOOKUP($A42,'Race 3 - North Dandalup'!$L:$N,3,FALSE),"")</f>
        <v>2</v>
      </c>
      <c r="F42" s="4" t="str">
        <f>IFERROR(VLOOKUP($A42,'Race 4 - Casuarina'!$L:$N,3,FALSE),"")</f>
        <v/>
      </c>
      <c r="G42" s="4" t="str">
        <f>IFERROR(VLOOKUP($A42,'Race  5 - Dog Hill'!$L:$N,3,FALSE),"")</f>
        <v/>
      </c>
      <c r="H42" s="4" t="str">
        <f>IFERROR(VLOOKUP($A42,'Race 6 - Serpentine'!$L:$N,3,FALSE),"")</f>
        <v/>
      </c>
      <c r="I42" s="4">
        <f>IFERROR(VLOOKUP($A42,'Race 7 - Presidents Cup'!$L:$N,3,FALSE),"")</f>
        <v>2</v>
      </c>
      <c r="J42" s="4">
        <f>IFERROR(VLOOKUP($A42,'Race 8 - Motorplex Kermese'!$L:$N,3,FALSE),"")</f>
        <v>3</v>
      </c>
      <c r="K42" s="4">
        <f>IFERROR(VLOOKUP($A42,'Race 9 - Road Champs'!$L:$N,3,FALSE),"")</f>
        <v>2</v>
      </c>
      <c r="L42" s="4">
        <f>SUM(C42:K42)</f>
        <v>13</v>
      </c>
    </row>
    <row r="43" spans="1:12" x14ac:dyDescent="0.25">
      <c r="A43" s="3" t="s">
        <v>1619</v>
      </c>
      <c r="B43" s="3" t="str">
        <f>IFERROR(VLOOKUP(A43,'Race 9 - Road Champs'!C42:D94,2,FALSE),"")</f>
        <v/>
      </c>
      <c r="C43" s="4" t="str">
        <f>IFERROR(VLOOKUP($A43,'Race 1 - Serpentine'!$L:$N,3,FALSE),"")</f>
        <v/>
      </c>
      <c r="D43" s="4" t="str">
        <f>IFERROR(VLOOKUP($A43,'Race 2 - Dog Hill'!$L:$N,3,FALSE),"")</f>
        <v/>
      </c>
      <c r="E43" s="4" t="str">
        <f>IFERROR(VLOOKUP($A43,'Race 3 - North Dandalup'!$L:$N,3,FALSE),"")</f>
        <v/>
      </c>
      <c r="F43" s="4">
        <f>IFERROR(VLOOKUP($A43,'Race 4 - Casuarina'!$L:$N,3,FALSE),"")</f>
        <v>2</v>
      </c>
      <c r="G43" s="4">
        <f>IFERROR(VLOOKUP($A43,'Race  5 - Dog Hill'!$L:$N,3,FALSE),"")</f>
        <v>2</v>
      </c>
      <c r="H43" s="4">
        <f>IFERROR(VLOOKUP($A43,'Race 6 - Serpentine'!$L:$N,3,FALSE),"")</f>
        <v>2</v>
      </c>
      <c r="I43" s="4">
        <f>IFERROR(VLOOKUP($A43,'Race 7 - Presidents Cup'!$L:$N,3,FALSE),"")</f>
        <v>2</v>
      </c>
      <c r="J43" s="4" t="str">
        <f>IFERROR(VLOOKUP($A43,'Race 8 - Motorplex Kermese'!$L:$N,3,FALSE),"")</f>
        <v/>
      </c>
      <c r="K43" s="4">
        <f>IFERROR(VLOOKUP($A43,'Race 9 - Road Champs'!$L:$N,3,FALSE),"")</f>
        <v>5</v>
      </c>
      <c r="L43" s="4">
        <f>SUM(C43:K43)</f>
        <v>13</v>
      </c>
    </row>
    <row r="44" spans="1:12" x14ac:dyDescent="0.25">
      <c r="A44" s="3" t="s">
        <v>361</v>
      </c>
      <c r="B44" s="3" t="str">
        <f>IFERROR(VLOOKUP(A44,'Race 9 - Road Champs'!C43:D95,2,FALSE),"")</f>
        <v/>
      </c>
      <c r="C44" s="4" t="str">
        <f>IFERROR(VLOOKUP($A44,'Race 1 - Serpentine'!$L:$N,3,FALSE),"")</f>
        <v/>
      </c>
      <c r="D44" s="4" t="str">
        <f>IFERROR(VLOOKUP($A44,'Race 2 - Dog Hill'!$L:$N,3,FALSE),"")</f>
        <v/>
      </c>
      <c r="E44" s="4">
        <f>IFERROR(VLOOKUP($A44,'Race 3 - North Dandalup'!$L:$N,3,FALSE),"")</f>
        <v>2</v>
      </c>
      <c r="F44" s="4">
        <f>IFERROR(VLOOKUP($A44,'Race 4 - Casuarina'!$L:$N,3,FALSE),"")</f>
        <v>10</v>
      </c>
      <c r="G44" s="4" t="str">
        <f>IFERROR(VLOOKUP($A44,'Race  5 - Dog Hill'!$L:$N,3,FALSE),"")</f>
        <v/>
      </c>
      <c r="H44" s="4" t="str">
        <f>IFERROR(VLOOKUP($A44,'Race 6 - Serpentine'!$L:$N,3,FALSE),"")</f>
        <v/>
      </c>
      <c r="I44" s="4" t="str">
        <f>IFERROR(VLOOKUP($A44,'Race 7 - Presidents Cup'!$L:$N,3,FALSE),"")</f>
        <v/>
      </c>
      <c r="J44" s="4" t="str">
        <f>IFERROR(VLOOKUP($A44,'Race 8 - Motorplex Kermese'!$L:$N,3,FALSE),"")</f>
        <v/>
      </c>
      <c r="K44" s="4" t="str">
        <f>IFERROR(VLOOKUP($A44,'Race 9 - Road Champs'!$L:$N,3,FALSE),"")</f>
        <v/>
      </c>
      <c r="L44" s="4">
        <f>SUM(C44:K44)</f>
        <v>12</v>
      </c>
    </row>
    <row r="45" spans="1:12" x14ac:dyDescent="0.25">
      <c r="A45" s="3" t="s">
        <v>400</v>
      </c>
      <c r="B45" s="3" t="str">
        <f>IFERROR(VLOOKUP(A45,'Race 9 - Road Champs'!C44:D96,2,FALSE),"")</f>
        <v/>
      </c>
      <c r="C45" s="4" t="str">
        <f>IFERROR(VLOOKUP($A45,'Race 1 - Serpentine'!$L:$N,3,FALSE),"")</f>
        <v/>
      </c>
      <c r="D45" s="4">
        <f>IFERROR(VLOOKUP($A45,'Race 2 - Dog Hill'!$L:$N,3,FALSE),"")</f>
        <v>12</v>
      </c>
      <c r="E45" s="4" t="str">
        <f>IFERROR(VLOOKUP($A45,'Race 3 - North Dandalup'!$L:$N,3,FALSE),"")</f>
        <v/>
      </c>
      <c r="F45" s="4" t="str">
        <f>IFERROR(VLOOKUP($A45,'Race 4 - Casuarina'!$L:$N,3,FALSE),"")</f>
        <v/>
      </c>
      <c r="G45" s="4" t="str">
        <f>IFERROR(VLOOKUP($A45,'Race  5 - Dog Hill'!$L:$N,3,FALSE),"")</f>
        <v/>
      </c>
      <c r="H45" s="4" t="str">
        <f>IFERROR(VLOOKUP($A45,'Race 6 - Serpentine'!$L:$N,3,FALSE),"")</f>
        <v/>
      </c>
      <c r="I45" s="4" t="str">
        <f>IFERROR(VLOOKUP($A45,'Race 7 - Presidents Cup'!$L:$N,3,FALSE),"")</f>
        <v/>
      </c>
      <c r="J45" s="4" t="str">
        <f>IFERROR(VLOOKUP($A45,'Race 8 - Motorplex Kermese'!$L:$N,3,FALSE),"")</f>
        <v/>
      </c>
      <c r="K45" s="4" t="str">
        <f>IFERROR(VLOOKUP($A45,'Race 9 - Road Champs'!$L:$N,3,FALSE),"")</f>
        <v/>
      </c>
      <c r="L45" s="4">
        <f>SUM(C45:K45)</f>
        <v>12</v>
      </c>
    </row>
    <row r="46" spans="1:12" x14ac:dyDescent="0.25">
      <c r="A46" s="3" t="s">
        <v>415</v>
      </c>
      <c r="B46" s="3" t="str">
        <f>IFERROR(VLOOKUP(A46,'Race 9 - Road Champs'!C45:D97,2,FALSE),"")</f>
        <v/>
      </c>
      <c r="C46" s="4" t="str">
        <f>IFERROR(VLOOKUP($A46,'Race 1 - Serpentine'!$L:$N,3,FALSE),"")</f>
        <v/>
      </c>
      <c r="D46" s="4">
        <f>IFERROR(VLOOKUP($A46,'Race 2 - Dog Hill'!$L:$N,3,FALSE),"")</f>
        <v>12</v>
      </c>
      <c r="E46" s="4" t="str">
        <f>IFERROR(VLOOKUP($A46,'Race 3 - North Dandalup'!$L:$N,3,FALSE),"")</f>
        <v/>
      </c>
      <c r="F46" s="4" t="str">
        <f>IFERROR(VLOOKUP($A46,'Race 4 - Casuarina'!$L:$N,3,FALSE),"")</f>
        <v/>
      </c>
      <c r="G46" s="4" t="str">
        <f>IFERROR(VLOOKUP($A46,'Race  5 - Dog Hill'!$L:$N,3,FALSE),"")</f>
        <v/>
      </c>
      <c r="H46" s="4" t="str">
        <f>IFERROR(VLOOKUP($A46,'Race 6 - Serpentine'!$L:$N,3,FALSE),"")</f>
        <v/>
      </c>
      <c r="I46" s="4" t="str">
        <f>IFERROR(VLOOKUP($A46,'Race 7 - Presidents Cup'!$L:$N,3,FALSE),"")</f>
        <v/>
      </c>
      <c r="J46" s="4" t="str">
        <f>IFERROR(VLOOKUP($A46,'Race 8 - Motorplex Kermese'!$L:$N,3,FALSE),"")</f>
        <v/>
      </c>
      <c r="K46" s="4" t="str">
        <f>IFERROR(VLOOKUP($A46,'Race 9 - Road Champs'!$L:$N,3,FALSE),"")</f>
        <v/>
      </c>
      <c r="L46" s="4">
        <f>SUM(C46:K46)</f>
        <v>12</v>
      </c>
    </row>
    <row r="47" spans="1:12" x14ac:dyDescent="0.25">
      <c r="A47" s="3" t="s">
        <v>355</v>
      </c>
      <c r="B47" s="3" t="str">
        <f>IFERROR(VLOOKUP(A47,'Race 9 - Road Champs'!C46:D98,2,FALSE),"")</f>
        <v/>
      </c>
      <c r="C47" s="4">
        <f>IFERROR(VLOOKUP($A47,'Race 1 - Serpentine'!$L:$N,3,FALSE),"")</f>
        <v>2</v>
      </c>
      <c r="D47" s="4" t="str">
        <f>IFERROR(VLOOKUP($A47,'Race 2 - Dog Hill'!$L:$N,3,FALSE),"")</f>
        <v/>
      </c>
      <c r="E47" s="4">
        <f>IFERROR(VLOOKUP($A47,'Race 3 - North Dandalup'!$L:$N,3,FALSE),"")</f>
        <v>8</v>
      </c>
      <c r="F47" s="4" t="str">
        <f>IFERROR(VLOOKUP($A47,'Race 4 - Casuarina'!$L:$N,3,FALSE),"")</f>
        <v/>
      </c>
      <c r="G47" s="4" t="str">
        <f>IFERROR(VLOOKUP($A47,'Race  5 - Dog Hill'!$L:$N,3,FALSE),"")</f>
        <v/>
      </c>
      <c r="H47" s="4" t="str">
        <f>IFERROR(VLOOKUP($A47,'Race 6 - Serpentine'!$L:$N,3,FALSE),"")</f>
        <v/>
      </c>
      <c r="I47" s="4" t="str">
        <f>IFERROR(VLOOKUP($A47,'Race 7 - Presidents Cup'!$L:$N,3,FALSE),"")</f>
        <v/>
      </c>
      <c r="J47" s="4" t="str">
        <f>IFERROR(VLOOKUP($A47,'Race 8 - Motorplex Kermese'!$L:$N,3,FALSE),"")</f>
        <v/>
      </c>
      <c r="K47" s="4">
        <f>IFERROR(VLOOKUP($A47,'Race 9 - Road Champs'!$L:$N,3,FALSE),"")</f>
        <v>2</v>
      </c>
      <c r="L47" s="4">
        <f>SUM(C47:K47)</f>
        <v>12</v>
      </c>
    </row>
    <row r="48" spans="1:12" x14ac:dyDescent="0.25">
      <c r="A48" s="3" t="s">
        <v>395</v>
      </c>
      <c r="B48" s="3" t="str">
        <f>IFERROR(VLOOKUP(A48,'Race 9 - Road Champs'!C47:D99,2,FALSE),"")</f>
        <v/>
      </c>
      <c r="C48" s="4" t="str">
        <f>IFERROR(VLOOKUP($A48,'Race 1 - Serpentine'!$L:$N,3,FALSE),"")</f>
        <v/>
      </c>
      <c r="D48" s="4" t="str">
        <f>IFERROR(VLOOKUP($A48,'Race 2 - Dog Hill'!$L:$N,3,FALSE),"")</f>
        <v/>
      </c>
      <c r="E48" s="4">
        <f>IFERROR(VLOOKUP($A48,'Race 3 - North Dandalup'!$L:$N,3,FALSE),"")</f>
        <v>2</v>
      </c>
      <c r="F48" s="4">
        <f>IFERROR(VLOOKUP($A48,'Race 4 - Casuarina'!$L:$N,3,FALSE),"")</f>
        <v>2</v>
      </c>
      <c r="G48" s="4">
        <f>IFERROR(VLOOKUP($A48,'Race  5 - Dog Hill'!$L:$N,3,FALSE),"")</f>
        <v>2</v>
      </c>
      <c r="H48" s="4">
        <f>IFERROR(VLOOKUP($A48,'Race 6 - Serpentine'!$L:$N,3,FALSE),"")</f>
        <v>2</v>
      </c>
      <c r="I48" s="4">
        <f>IFERROR(VLOOKUP($A48,'Race 7 - Presidents Cup'!$L:$N,3,FALSE),"")</f>
        <v>0</v>
      </c>
      <c r="J48" s="4">
        <f>IFERROR(VLOOKUP($A48,'Race 8 - Motorplex Kermese'!$L:$N,3,FALSE),"")</f>
        <v>4</v>
      </c>
      <c r="K48" s="4" t="str">
        <f>IFERROR(VLOOKUP($A48,'Race 9 - Road Champs'!$L:$N,3,FALSE),"")</f>
        <v/>
      </c>
      <c r="L48" s="4">
        <f>SUM(C48:K48)</f>
        <v>12</v>
      </c>
    </row>
    <row r="49" spans="1:12" x14ac:dyDescent="0.25">
      <c r="A49" s="3" t="s">
        <v>423</v>
      </c>
      <c r="B49" s="3" t="str">
        <f>IFERROR(VLOOKUP(A49,'Race 9 - Road Champs'!C48:D100,2,FALSE),"")</f>
        <v/>
      </c>
      <c r="C49" s="4">
        <f>IFERROR(VLOOKUP($A49,'Race 1 - Serpentine'!$L:$N,3,FALSE),"")</f>
        <v>6</v>
      </c>
      <c r="D49" s="4">
        <f>IFERROR(VLOOKUP($A49,'Race 2 - Dog Hill'!$L:$N,3,FALSE),"")</f>
        <v>5</v>
      </c>
      <c r="E49" s="4">
        <f>IFERROR(VLOOKUP($A49,'Race 3 - North Dandalup'!$L:$N,3,FALSE),"")</f>
        <v>0</v>
      </c>
      <c r="F49" s="4" t="str">
        <f>IFERROR(VLOOKUP($A49,'Race 4 - Casuarina'!$L:$N,3,FALSE),"")</f>
        <v/>
      </c>
      <c r="G49" s="4" t="str">
        <f>IFERROR(VLOOKUP($A49,'Race  5 - Dog Hill'!$L:$N,3,FALSE),"")</f>
        <v/>
      </c>
      <c r="H49" s="4" t="str">
        <f>IFERROR(VLOOKUP($A49,'Race 6 - Serpentine'!$L:$N,3,FALSE),"")</f>
        <v/>
      </c>
      <c r="I49" s="4" t="str">
        <f>IFERROR(VLOOKUP($A49,'Race 7 - Presidents Cup'!$L:$N,3,FALSE),"")</f>
        <v/>
      </c>
      <c r="J49" s="4" t="str">
        <f>IFERROR(VLOOKUP($A49,'Race 8 - Motorplex Kermese'!$L:$N,3,FALSE),"")</f>
        <v/>
      </c>
      <c r="K49" s="4" t="str">
        <f>IFERROR(VLOOKUP($A49,'Race 9 - Road Champs'!$L:$N,3,FALSE),"")</f>
        <v/>
      </c>
      <c r="L49" s="4">
        <f>SUM(C49:K49)</f>
        <v>11</v>
      </c>
    </row>
    <row r="50" spans="1:12" x14ac:dyDescent="0.25">
      <c r="A50" s="3" t="s">
        <v>1618</v>
      </c>
      <c r="B50" s="3" t="str">
        <f>IFERROR(VLOOKUP(A50,'Race 9 - Road Champs'!C49:D101,2,FALSE),"")</f>
        <v/>
      </c>
      <c r="C50" s="4" t="str">
        <f>IFERROR(VLOOKUP($A50,'Race 1 - Serpentine'!$L:$N,3,FALSE),"")</f>
        <v/>
      </c>
      <c r="D50" s="4" t="str">
        <f>IFERROR(VLOOKUP($A50,'Race 2 - Dog Hill'!$L:$N,3,FALSE),"")</f>
        <v/>
      </c>
      <c r="E50" s="4" t="str">
        <f>IFERROR(VLOOKUP($A50,'Race 3 - North Dandalup'!$L:$N,3,FALSE),"")</f>
        <v/>
      </c>
      <c r="F50" s="4">
        <f>IFERROR(VLOOKUP($A50,'Race 4 - Casuarina'!$L:$N,3,FALSE),"")</f>
        <v>1</v>
      </c>
      <c r="G50" s="4" t="str">
        <f>IFERROR(VLOOKUP($A50,'Race  5 - Dog Hill'!$L:$N,3,FALSE),"")</f>
        <v/>
      </c>
      <c r="H50" s="4">
        <f>IFERROR(VLOOKUP($A50,'Race 6 - Serpentine'!$L:$N,3,FALSE),"")</f>
        <v>8</v>
      </c>
      <c r="I50" s="4">
        <f>IFERROR(VLOOKUP($A50,'Race 7 - Presidents Cup'!$L:$N,3,FALSE),"")</f>
        <v>2</v>
      </c>
      <c r="J50" s="4" t="str">
        <f>IFERROR(VLOOKUP($A50,'Race 8 - Motorplex Kermese'!$L:$N,3,FALSE),"")</f>
        <v/>
      </c>
      <c r="K50" s="4" t="str">
        <f>IFERROR(VLOOKUP($A50,'Race 9 - Road Champs'!$L:$N,3,FALSE),"")</f>
        <v/>
      </c>
      <c r="L50" s="4">
        <f>SUM(C50:K50)</f>
        <v>11</v>
      </c>
    </row>
    <row r="51" spans="1:12" x14ac:dyDescent="0.25">
      <c r="A51" s="3" t="s">
        <v>367</v>
      </c>
      <c r="B51" s="3" t="str">
        <f>IFERROR(VLOOKUP(A51,'Race 9 - Road Champs'!C50:D102,2,FALSE),"")</f>
        <v/>
      </c>
      <c r="C51" s="4">
        <f>IFERROR(VLOOKUP($A51,'Race 1 - Serpentine'!$L:$N,3,FALSE),"")</f>
        <v>2</v>
      </c>
      <c r="D51" s="4" t="str">
        <f>IFERROR(VLOOKUP($A51,'Race 2 - Dog Hill'!$L:$N,3,FALSE),"")</f>
        <v/>
      </c>
      <c r="E51" s="4">
        <f>IFERROR(VLOOKUP($A51,'Race 3 - North Dandalup'!$L:$N,3,FALSE),"")</f>
        <v>2</v>
      </c>
      <c r="F51" s="4">
        <f>IFERROR(VLOOKUP($A51,'Race 4 - Casuarina'!$L:$N,3,FALSE),"")</f>
        <v>2</v>
      </c>
      <c r="G51" s="4" t="str">
        <f>IFERROR(VLOOKUP($A51,'Race  5 - Dog Hill'!$L:$N,3,FALSE),"")</f>
        <v/>
      </c>
      <c r="H51" s="4">
        <f>IFERROR(VLOOKUP($A51,'Race 6 - Serpentine'!$L:$N,3,FALSE),"")</f>
        <v>2</v>
      </c>
      <c r="I51" s="4">
        <f>IFERROR(VLOOKUP($A51,'Race 7 - Presidents Cup'!$L:$N,3,FALSE),"")</f>
        <v>3</v>
      </c>
      <c r="J51" s="4" t="str">
        <f>IFERROR(VLOOKUP($A51,'Race 8 - Motorplex Kermese'!$L:$N,3,FALSE),"")</f>
        <v/>
      </c>
      <c r="K51" s="4" t="str">
        <f>IFERROR(VLOOKUP($A51,'Race 9 - Road Champs'!$L:$N,3,FALSE),"")</f>
        <v/>
      </c>
      <c r="L51" s="4">
        <f>SUM(C51:K51)</f>
        <v>11</v>
      </c>
    </row>
    <row r="52" spans="1:12" x14ac:dyDescent="0.25">
      <c r="A52" s="3" t="s">
        <v>294</v>
      </c>
      <c r="B52" s="3" t="str">
        <f>IFERROR(VLOOKUP(A52,'Race 9 - Road Champs'!C51:D103,2,FALSE),"")</f>
        <v/>
      </c>
      <c r="C52" s="4">
        <f>IFERROR(VLOOKUP($A52,'Race 1 - Serpentine'!$L:$N,3,FALSE),"")</f>
        <v>2</v>
      </c>
      <c r="D52" s="4">
        <f>IFERROR(VLOOKUP($A52,'Race 2 - Dog Hill'!$L:$N,3,FALSE),"")</f>
        <v>2</v>
      </c>
      <c r="E52" s="4" t="str">
        <f>IFERROR(VLOOKUP($A52,'Race 3 - North Dandalup'!$L:$N,3,FALSE),"")</f>
        <v/>
      </c>
      <c r="F52" s="4">
        <f>IFERROR(VLOOKUP($A52,'Race 4 - Casuarina'!$L:$N,3,FALSE),"")</f>
        <v>2</v>
      </c>
      <c r="G52" s="4">
        <f>IFERROR(VLOOKUP($A52,'Race  5 - Dog Hill'!$L:$N,3,FALSE),"")</f>
        <v>3</v>
      </c>
      <c r="H52" s="4" t="str">
        <f>IFERROR(VLOOKUP($A52,'Race 6 - Serpentine'!$L:$N,3,FALSE),"")</f>
        <v/>
      </c>
      <c r="I52" s="4" t="str">
        <f>IFERROR(VLOOKUP($A52,'Race 7 - Presidents Cup'!$L:$N,3,FALSE),"")</f>
        <v/>
      </c>
      <c r="J52" s="4" t="str">
        <f>IFERROR(VLOOKUP($A52,'Race 8 - Motorplex Kermese'!$L:$N,3,FALSE),"")</f>
        <v/>
      </c>
      <c r="K52" s="4">
        <f>IFERROR(VLOOKUP($A52,'Race 9 - Road Champs'!$L:$N,3,FALSE),"")</f>
        <v>2</v>
      </c>
      <c r="L52" s="4">
        <f>SUM(C52:K52)</f>
        <v>11</v>
      </c>
    </row>
    <row r="53" spans="1:12" x14ac:dyDescent="0.25">
      <c r="A53" s="3" t="s">
        <v>376</v>
      </c>
      <c r="B53" s="3" t="str">
        <f>IFERROR(VLOOKUP(A53,'Race 9 - Road Champs'!C52:D104,2,FALSE),"")</f>
        <v/>
      </c>
      <c r="C53" s="4" t="str">
        <f>IFERROR(VLOOKUP($A53,'Race 1 - Serpentine'!$L:$N,3,FALSE),"")</f>
        <v/>
      </c>
      <c r="D53" s="4">
        <f>IFERROR(VLOOKUP($A53,'Race 2 - Dog Hill'!$L:$N,3,FALSE),"")</f>
        <v>5</v>
      </c>
      <c r="E53" s="4">
        <f>IFERROR(VLOOKUP($A53,'Race 3 - North Dandalup'!$L:$N,3,FALSE),"")</f>
        <v>2</v>
      </c>
      <c r="F53" s="4">
        <f>IFERROR(VLOOKUP($A53,'Race 4 - Casuarina'!$L:$N,3,FALSE),"")</f>
        <v>2</v>
      </c>
      <c r="G53" s="4" t="str">
        <f>IFERROR(VLOOKUP($A53,'Race  5 - Dog Hill'!$L:$N,3,FALSE),"")</f>
        <v/>
      </c>
      <c r="H53" s="4" t="str">
        <f>IFERROR(VLOOKUP($A53,'Race 6 - Serpentine'!$L:$N,3,FALSE),"")</f>
        <v/>
      </c>
      <c r="I53" s="4" t="str">
        <f>IFERROR(VLOOKUP($A53,'Race 7 - Presidents Cup'!$L:$N,3,FALSE),"")</f>
        <v/>
      </c>
      <c r="J53" s="4" t="str">
        <f>IFERROR(VLOOKUP($A53,'Race 8 - Motorplex Kermese'!$L:$N,3,FALSE),"")</f>
        <v/>
      </c>
      <c r="K53" s="4">
        <f>IFERROR(VLOOKUP($A53,'Race 9 - Road Champs'!$L:$N,3,FALSE),"")</f>
        <v>2</v>
      </c>
      <c r="L53" s="4">
        <f>SUM(C53:K53)</f>
        <v>11</v>
      </c>
    </row>
    <row r="54" spans="1:12" x14ac:dyDescent="0.25">
      <c r="A54" s="3" t="s">
        <v>446</v>
      </c>
      <c r="B54" s="3" t="str">
        <f>IFERROR(VLOOKUP(A54,'Race 9 - Road Champs'!C53:D105,2,FALSE),"")</f>
        <v/>
      </c>
      <c r="C54" s="4">
        <f>IFERROR(VLOOKUP($A54,'Race 1 - Serpentine'!$L:$N,3,FALSE),"")</f>
        <v>2</v>
      </c>
      <c r="D54" s="4" t="str">
        <f>IFERROR(VLOOKUP($A54,'Race 2 - Dog Hill'!$L:$N,3,FALSE),"")</f>
        <v/>
      </c>
      <c r="E54" s="4">
        <f>IFERROR(VLOOKUP($A54,'Race 3 - North Dandalup'!$L:$N,3,FALSE),"")</f>
        <v>5</v>
      </c>
      <c r="F54" s="4">
        <f>IFERROR(VLOOKUP($A54,'Race 4 - Casuarina'!$L:$N,3,FALSE),"")</f>
        <v>2</v>
      </c>
      <c r="G54" s="4" t="str">
        <f>IFERROR(VLOOKUP($A54,'Race  5 - Dog Hill'!$L:$N,3,FALSE),"")</f>
        <v/>
      </c>
      <c r="H54" s="4" t="str">
        <f>IFERROR(VLOOKUP($A54,'Race 6 - Serpentine'!$L:$N,3,FALSE),"")</f>
        <v/>
      </c>
      <c r="I54" s="4" t="str">
        <f>IFERROR(VLOOKUP($A54,'Race 7 - Presidents Cup'!$L:$N,3,FALSE),"")</f>
        <v/>
      </c>
      <c r="J54" s="4" t="str">
        <f>IFERROR(VLOOKUP($A54,'Race 8 - Motorplex Kermese'!$L:$N,3,FALSE),"")</f>
        <v/>
      </c>
      <c r="K54" s="4">
        <f>IFERROR(VLOOKUP($A54,'Race 9 - Road Champs'!$L:$N,3,FALSE),"")</f>
        <v>2</v>
      </c>
      <c r="L54" s="4">
        <f>SUM(C54:K54)</f>
        <v>11</v>
      </c>
    </row>
    <row r="55" spans="1:12" x14ac:dyDescent="0.25">
      <c r="A55" s="3" t="s">
        <v>308</v>
      </c>
      <c r="B55" s="3" t="str">
        <f>IFERROR(VLOOKUP(A55,'Race 9 - Road Champs'!C54:D106,2,FALSE),"")</f>
        <v/>
      </c>
      <c r="C55" s="4">
        <f>IFERROR(VLOOKUP($A55,'Race 1 - Serpentine'!$L:$N,3,FALSE),"")</f>
        <v>2</v>
      </c>
      <c r="D55" s="4" t="str">
        <f>IFERROR(VLOOKUP($A55,'Race 2 - Dog Hill'!$L:$N,3,FALSE),"")</f>
        <v/>
      </c>
      <c r="E55" s="4" t="str">
        <f>IFERROR(VLOOKUP($A55,'Race 3 - North Dandalup'!$L:$N,3,FALSE),"")</f>
        <v/>
      </c>
      <c r="F55" s="4" t="str">
        <f>IFERROR(VLOOKUP($A55,'Race 4 - Casuarina'!$L:$N,3,FALSE),"")</f>
        <v/>
      </c>
      <c r="G55" s="4" t="str">
        <f>IFERROR(VLOOKUP($A55,'Race  5 - Dog Hill'!$L:$N,3,FALSE),"")</f>
        <v/>
      </c>
      <c r="H55" s="4">
        <f>IFERROR(VLOOKUP($A55,'Race 6 - Serpentine'!$L:$N,3,FALSE),"")</f>
        <v>3</v>
      </c>
      <c r="I55" s="4">
        <f>IFERROR(VLOOKUP($A55,'Race 7 - Presidents Cup'!$L:$N,3,FALSE),"")</f>
        <v>2</v>
      </c>
      <c r="J55" s="4">
        <f>IFERROR(VLOOKUP($A55,'Race 8 - Motorplex Kermese'!$L:$N,3,FALSE),"")</f>
        <v>2</v>
      </c>
      <c r="K55" s="4">
        <f>IFERROR(VLOOKUP($A55,'Race 9 - Road Champs'!$L:$N,3,FALSE),"")</f>
        <v>2</v>
      </c>
      <c r="L55" s="4">
        <f>SUM(C55:K55)</f>
        <v>11</v>
      </c>
    </row>
    <row r="56" spans="1:12" x14ac:dyDescent="0.25">
      <c r="A56" s="3" t="s">
        <v>1609</v>
      </c>
      <c r="B56" s="3" t="str">
        <f>IFERROR(VLOOKUP(A56,'Race 9 - Road Champs'!C55:D107,2,FALSE),"")</f>
        <v/>
      </c>
      <c r="C56" s="4" t="str">
        <f>IFERROR(VLOOKUP($A56,'Race 1 - Serpentine'!$L:$N,3,FALSE),"")</f>
        <v/>
      </c>
      <c r="D56" s="4" t="str">
        <f>IFERROR(VLOOKUP($A56,'Race 2 - Dog Hill'!$L:$N,3,FALSE),"")</f>
        <v/>
      </c>
      <c r="E56" s="4">
        <f>IFERROR(VLOOKUP($A56,'Race 3 - North Dandalup'!$L:$N,3,FALSE),"")</f>
        <v>2</v>
      </c>
      <c r="F56" s="4" t="str">
        <f>IFERROR(VLOOKUP($A56,'Race 4 - Casuarina'!$L:$N,3,FALSE),"")</f>
        <v/>
      </c>
      <c r="G56" s="4" t="str">
        <f>IFERROR(VLOOKUP($A56,'Race  5 - Dog Hill'!$L:$N,3,FALSE),"")</f>
        <v/>
      </c>
      <c r="H56" s="4">
        <f>IFERROR(VLOOKUP($A56,'Race 6 - Serpentine'!$L:$N,3,FALSE),"")</f>
        <v>2</v>
      </c>
      <c r="I56" s="4" t="str">
        <f>IFERROR(VLOOKUP($A56,'Race 7 - Presidents Cup'!$L:$N,3,FALSE),"")</f>
        <v/>
      </c>
      <c r="J56" s="4">
        <f>IFERROR(VLOOKUP($A56,'Race 8 - Motorplex Kermese'!$L:$N,3,FALSE),"")</f>
        <v>5</v>
      </c>
      <c r="K56" s="4">
        <f>IFERROR(VLOOKUP($A56,'Race 9 - Road Champs'!$L:$N,3,FALSE),"")</f>
        <v>2</v>
      </c>
      <c r="L56" s="4">
        <f>SUM(C56:K56)</f>
        <v>11</v>
      </c>
    </row>
    <row r="57" spans="1:12" x14ac:dyDescent="0.25">
      <c r="A57" s="3" t="s">
        <v>350</v>
      </c>
      <c r="B57" s="3" t="str">
        <f>IFERROR(VLOOKUP(A57,'Race 9 - Road Champs'!C56:D108,2,FALSE),"")</f>
        <v/>
      </c>
      <c r="C57" s="4" t="str">
        <f>IFERROR(VLOOKUP($A57,'Race 1 - Serpentine'!$L:$N,3,FALSE),"")</f>
        <v/>
      </c>
      <c r="D57" s="4">
        <f>IFERROR(VLOOKUP($A57,'Race 2 - Dog Hill'!$L:$N,3,FALSE),"")</f>
        <v>8</v>
      </c>
      <c r="E57" s="4" t="str">
        <f>IFERROR(VLOOKUP($A57,'Race 3 - North Dandalup'!$L:$N,3,FALSE),"")</f>
        <v/>
      </c>
      <c r="F57" s="4">
        <f>IFERROR(VLOOKUP($A57,'Race 4 - Casuarina'!$L:$N,3,FALSE),"")</f>
        <v>2</v>
      </c>
      <c r="G57" s="4" t="str">
        <f>IFERROR(VLOOKUP($A57,'Race  5 - Dog Hill'!$L:$N,3,FALSE),"")</f>
        <v/>
      </c>
      <c r="H57" s="4" t="str">
        <f>IFERROR(VLOOKUP($A57,'Race 6 - Serpentine'!$L:$N,3,FALSE),"")</f>
        <v/>
      </c>
      <c r="I57" s="4" t="str">
        <f>IFERROR(VLOOKUP($A57,'Race 7 - Presidents Cup'!$L:$N,3,FALSE),"")</f>
        <v/>
      </c>
      <c r="J57" s="4" t="str">
        <f>IFERROR(VLOOKUP($A57,'Race 8 - Motorplex Kermese'!$L:$N,3,FALSE),"")</f>
        <v/>
      </c>
      <c r="K57" s="4" t="str">
        <f>IFERROR(VLOOKUP($A57,'Race 9 - Road Champs'!$L:$N,3,FALSE),"")</f>
        <v/>
      </c>
      <c r="L57" s="4">
        <f>SUM(C57:K57)</f>
        <v>10</v>
      </c>
    </row>
    <row r="58" spans="1:12" x14ac:dyDescent="0.25">
      <c r="A58" s="3" t="s">
        <v>284</v>
      </c>
      <c r="B58" s="3" t="str">
        <f>IFERROR(VLOOKUP(A58,'Race 9 - Road Champs'!C57:D109,2,FALSE),"")</f>
        <v/>
      </c>
      <c r="C58" s="4">
        <f>IFERROR(VLOOKUP($A58,'Race 1 - Serpentine'!$L:$N,3,FALSE),"")</f>
        <v>2</v>
      </c>
      <c r="D58" s="4">
        <f>IFERROR(VLOOKUP($A58,'Race 2 - Dog Hill'!$L:$N,3,FALSE),"")</f>
        <v>2</v>
      </c>
      <c r="E58" s="4">
        <f>IFERROR(VLOOKUP($A58,'Race 3 - North Dandalup'!$L:$N,3,FALSE),"")</f>
        <v>0</v>
      </c>
      <c r="F58" s="4">
        <f>IFERROR(VLOOKUP($A58,'Race 4 - Casuarina'!$L:$N,3,FALSE),"")</f>
        <v>2</v>
      </c>
      <c r="G58" s="4">
        <f>IFERROR(VLOOKUP($A58,'Race  5 - Dog Hill'!$L:$N,3,FALSE),"")</f>
        <v>2</v>
      </c>
      <c r="H58" s="4">
        <f>IFERROR(VLOOKUP($A58,'Race 6 - Serpentine'!$L:$N,3,FALSE),"")</f>
        <v>2</v>
      </c>
      <c r="I58" s="4" t="str">
        <f>IFERROR(VLOOKUP($A58,'Race 7 - Presidents Cup'!$L:$N,3,FALSE),"")</f>
        <v/>
      </c>
      <c r="J58" s="4" t="str">
        <f>IFERROR(VLOOKUP($A58,'Race 8 - Motorplex Kermese'!$L:$N,3,FALSE),"")</f>
        <v/>
      </c>
      <c r="K58" s="4" t="str">
        <f>IFERROR(VLOOKUP($A58,'Race 9 - Road Champs'!$L:$N,3,FALSE),"")</f>
        <v/>
      </c>
      <c r="L58" s="4">
        <f>SUM(C58:K58)</f>
        <v>10</v>
      </c>
    </row>
    <row r="59" spans="1:12" x14ac:dyDescent="0.25">
      <c r="A59" s="3" t="s">
        <v>314</v>
      </c>
      <c r="B59" s="3" t="str">
        <f>IFERROR(VLOOKUP(A59,'Race 9 - Road Champs'!C58:D110,2,FALSE),"")</f>
        <v/>
      </c>
      <c r="C59" s="4">
        <f>IFERROR(VLOOKUP($A59,'Race 1 - Serpentine'!$L:$N,3,FALSE),"")</f>
        <v>2</v>
      </c>
      <c r="D59" s="4">
        <f>IFERROR(VLOOKUP($A59,'Race 2 - Dog Hill'!$L:$N,3,FALSE),"")</f>
        <v>2</v>
      </c>
      <c r="E59" s="4" t="str">
        <f>IFERROR(VLOOKUP($A59,'Race 3 - North Dandalup'!$L:$N,3,FALSE),"")</f>
        <v/>
      </c>
      <c r="F59" s="4">
        <f>IFERROR(VLOOKUP($A59,'Race 4 - Casuarina'!$L:$N,3,FALSE),"")</f>
        <v>1</v>
      </c>
      <c r="G59" s="4">
        <f>IFERROR(VLOOKUP($A59,'Race  5 - Dog Hill'!$L:$N,3,FALSE),"")</f>
        <v>1</v>
      </c>
      <c r="H59" s="4">
        <f>IFERROR(VLOOKUP($A59,'Race 6 - Serpentine'!$L:$N,3,FALSE),"")</f>
        <v>2</v>
      </c>
      <c r="I59" s="4" t="str">
        <f>IFERROR(VLOOKUP($A59,'Race 7 - Presidents Cup'!$L:$N,3,FALSE),"")</f>
        <v/>
      </c>
      <c r="J59" s="4" t="str">
        <f>IFERROR(VLOOKUP($A59,'Race 8 - Motorplex Kermese'!$L:$N,3,FALSE),"")</f>
        <v/>
      </c>
      <c r="K59" s="4">
        <f>IFERROR(VLOOKUP($A59,'Race 9 - Road Champs'!$L:$N,3,FALSE),"")</f>
        <v>2</v>
      </c>
      <c r="L59" s="4">
        <f>SUM(C59:K59)</f>
        <v>10</v>
      </c>
    </row>
    <row r="60" spans="1:12" x14ac:dyDescent="0.25">
      <c r="A60" s="3" t="s">
        <v>412</v>
      </c>
      <c r="B60" s="3" t="str">
        <f>IFERROR(VLOOKUP(A60,'Race 9 - Road Champs'!C59:D111,2,FALSE),"")</f>
        <v/>
      </c>
      <c r="C60" s="4" t="str">
        <f>IFERROR(VLOOKUP($A60,'Race 1 - Serpentine'!$L:$N,3,FALSE),"")</f>
        <v/>
      </c>
      <c r="D60" s="4" t="str">
        <f>IFERROR(VLOOKUP($A60,'Race 2 - Dog Hill'!$L:$N,3,FALSE),"")</f>
        <v/>
      </c>
      <c r="E60" s="4" t="str">
        <f>IFERROR(VLOOKUP($A60,'Race 3 - North Dandalup'!$L:$N,3,FALSE),"")</f>
        <v/>
      </c>
      <c r="F60" s="4" t="str">
        <f>IFERROR(VLOOKUP($A60,'Race 4 - Casuarina'!$L:$N,3,FALSE),"")</f>
        <v/>
      </c>
      <c r="G60" s="4" t="str">
        <f>IFERROR(VLOOKUP($A60,'Race  5 - Dog Hill'!$L:$N,3,FALSE),"")</f>
        <v/>
      </c>
      <c r="H60" s="4">
        <f>IFERROR(VLOOKUP($A60,'Race 6 - Serpentine'!$L:$N,3,FALSE),"")</f>
        <v>8</v>
      </c>
      <c r="I60" s="4" t="str">
        <f>IFERROR(VLOOKUP($A60,'Race 7 - Presidents Cup'!$L:$N,3,FALSE),"")</f>
        <v/>
      </c>
      <c r="J60" s="4">
        <f>IFERROR(VLOOKUP($A60,'Race 8 - Motorplex Kermese'!$L:$N,3,FALSE),"")</f>
        <v>2</v>
      </c>
      <c r="K60" s="4" t="str">
        <f>IFERROR(VLOOKUP($A60,'Race 9 - Road Champs'!$L:$N,3,FALSE),"")</f>
        <v/>
      </c>
      <c r="L60" s="4">
        <f>SUM(C60:K60)</f>
        <v>10</v>
      </c>
    </row>
    <row r="61" spans="1:12" x14ac:dyDescent="0.25">
      <c r="A61" s="3" t="s">
        <v>1615</v>
      </c>
      <c r="B61" s="3" t="str">
        <f>IFERROR(VLOOKUP(A61,'Race 9 - Road Champs'!C60:D112,2,FALSE),"")</f>
        <v/>
      </c>
      <c r="C61" s="4" t="str">
        <f>IFERROR(VLOOKUP($A61,'Race 1 - Serpentine'!$L:$N,3,FALSE),"")</f>
        <v/>
      </c>
      <c r="D61" s="4" t="str">
        <f>IFERROR(VLOOKUP($A61,'Race 2 - Dog Hill'!$L:$N,3,FALSE),"")</f>
        <v/>
      </c>
      <c r="E61" s="4">
        <f>IFERROR(VLOOKUP($A61,'Race 3 - North Dandalup'!$L:$N,3,FALSE),"")</f>
        <v>2</v>
      </c>
      <c r="F61" s="4">
        <f>IFERROR(VLOOKUP($A61,'Race 4 - Casuarina'!$L:$N,3,FALSE),"")</f>
        <v>2</v>
      </c>
      <c r="G61" s="4">
        <f>IFERROR(VLOOKUP($A61,'Race  5 - Dog Hill'!$L:$N,3,FALSE),"")</f>
        <v>2</v>
      </c>
      <c r="H61" s="4" t="str">
        <f>IFERROR(VLOOKUP($A61,'Race 6 - Serpentine'!$L:$N,3,FALSE),"")</f>
        <v/>
      </c>
      <c r="I61" s="4">
        <f>IFERROR(VLOOKUP($A61,'Race 7 - Presidents Cup'!$L:$N,3,FALSE),"")</f>
        <v>0</v>
      </c>
      <c r="J61" s="4">
        <f>IFERROR(VLOOKUP($A61,'Race 8 - Motorplex Kermese'!$L:$N,3,FALSE),"")</f>
        <v>2</v>
      </c>
      <c r="K61" s="4">
        <f>IFERROR(VLOOKUP($A61,'Race 9 - Road Champs'!$L:$N,3,FALSE),"")</f>
        <v>2</v>
      </c>
      <c r="L61" s="4">
        <f>SUM(C61:K61)</f>
        <v>10</v>
      </c>
    </row>
    <row r="62" spans="1:12" x14ac:dyDescent="0.25">
      <c r="A62" s="3" t="s">
        <v>1599</v>
      </c>
      <c r="B62" s="3" t="str">
        <f>IFERROR(VLOOKUP(A62,'Race 9 - Road Champs'!C61:D113,2,FALSE),"")</f>
        <v/>
      </c>
      <c r="C62" s="4">
        <f>IFERROR(VLOOKUP($A62,'Race 1 - Serpentine'!$L:$N,3,FALSE),"")</f>
        <v>2</v>
      </c>
      <c r="D62" s="4">
        <f>IFERROR(VLOOKUP($A62,'Race 2 - Dog Hill'!$L:$N,3,FALSE),"")</f>
        <v>0</v>
      </c>
      <c r="E62" s="4" t="str">
        <f>IFERROR(VLOOKUP($A62,'Race 3 - North Dandalup'!$L:$N,3,FALSE),"")</f>
        <v/>
      </c>
      <c r="F62" s="4" t="str">
        <f>IFERROR(VLOOKUP($A62,'Race 4 - Casuarina'!$L:$N,3,FALSE),"")</f>
        <v/>
      </c>
      <c r="G62" s="4" t="str">
        <f>IFERROR(VLOOKUP($A62,'Race  5 - Dog Hill'!$L:$N,3,FALSE),"")</f>
        <v/>
      </c>
      <c r="H62" s="4">
        <f>IFERROR(VLOOKUP($A62,'Race 6 - Serpentine'!$L:$N,3,FALSE),"")</f>
        <v>2</v>
      </c>
      <c r="I62" s="4">
        <f>IFERROR(VLOOKUP($A62,'Race 7 - Presidents Cup'!$L:$N,3,FALSE),"")</f>
        <v>2</v>
      </c>
      <c r="J62" s="4">
        <f>IFERROR(VLOOKUP($A62,'Race 8 - Motorplex Kermese'!$L:$N,3,FALSE),"")</f>
        <v>2</v>
      </c>
      <c r="K62" s="4">
        <f>IFERROR(VLOOKUP($A62,'Race 9 - Road Champs'!$L:$N,3,FALSE),"")</f>
        <v>2</v>
      </c>
      <c r="L62" s="4">
        <f>SUM(C62:K62)</f>
        <v>10</v>
      </c>
    </row>
    <row r="63" spans="1:12" x14ac:dyDescent="0.25">
      <c r="A63" s="3" t="s">
        <v>326</v>
      </c>
      <c r="B63" s="3" t="str">
        <f>IFERROR(VLOOKUP(A63,'Race 9 - Road Champs'!C62:D114,2,FALSE),"")</f>
        <v/>
      </c>
      <c r="C63" s="4">
        <f>IFERROR(VLOOKUP($A63,'Race 1 - Serpentine'!$L:$N,3,FALSE),"")</f>
        <v>2</v>
      </c>
      <c r="D63" s="4">
        <f>IFERROR(VLOOKUP($A63,'Race 2 - Dog Hill'!$L:$N,3,FALSE),"")</f>
        <v>5</v>
      </c>
      <c r="E63" s="4" t="str">
        <f>IFERROR(VLOOKUP($A63,'Race 3 - North Dandalup'!$L:$N,3,FALSE),"")</f>
        <v/>
      </c>
      <c r="F63" s="4" t="str">
        <f>IFERROR(VLOOKUP($A63,'Race 4 - Casuarina'!$L:$N,3,FALSE),"")</f>
        <v/>
      </c>
      <c r="G63" s="4" t="str">
        <f>IFERROR(VLOOKUP($A63,'Race  5 - Dog Hill'!$L:$N,3,FALSE),"")</f>
        <v/>
      </c>
      <c r="H63" s="4">
        <f>IFERROR(VLOOKUP($A63,'Race 6 - Serpentine'!$L:$N,3,FALSE),"")</f>
        <v>2</v>
      </c>
      <c r="I63" s="4" t="str">
        <f>IFERROR(VLOOKUP($A63,'Race 7 - Presidents Cup'!$L:$N,3,FALSE),"")</f>
        <v/>
      </c>
      <c r="J63" s="4" t="str">
        <f>IFERROR(VLOOKUP($A63,'Race 8 - Motorplex Kermese'!$L:$N,3,FALSE),"")</f>
        <v/>
      </c>
      <c r="K63" s="4" t="str">
        <f>IFERROR(VLOOKUP($A63,'Race 9 - Road Champs'!$L:$N,3,FALSE),"")</f>
        <v/>
      </c>
      <c r="L63" s="4">
        <f>SUM(C63:K63)</f>
        <v>9</v>
      </c>
    </row>
    <row r="64" spans="1:12" x14ac:dyDescent="0.25">
      <c r="A64" s="3" t="s">
        <v>343</v>
      </c>
      <c r="B64" s="3" t="str">
        <f>IFERROR(VLOOKUP(A64,'Race 9 - Road Champs'!C63:D115,2,FALSE),"")</f>
        <v/>
      </c>
      <c r="C64" s="4" t="str">
        <f>IFERROR(VLOOKUP($A64,'Race 1 - Serpentine'!$L:$N,3,FALSE),"")</f>
        <v/>
      </c>
      <c r="D64" s="4">
        <f>IFERROR(VLOOKUP($A64,'Race 2 - Dog Hill'!$L:$N,3,FALSE),"")</f>
        <v>2</v>
      </c>
      <c r="E64" s="4" t="str">
        <f>IFERROR(VLOOKUP($A64,'Race 3 - North Dandalup'!$L:$N,3,FALSE),"")</f>
        <v/>
      </c>
      <c r="F64" s="4">
        <f>IFERROR(VLOOKUP($A64,'Race 4 - Casuarina'!$L:$N,3,FALSE),"")</f>
        <v>5</v>
      </c>
      <c r="G64" s="4" t="str">
        <f>IFERROR(VLOOKUP($A64,'Race  5 - Dog Hill'!$L:$N,3,FALSE),"")</f>
        <v/>
      </c>
      <c r="H64" s="4" t="str">
        <f>IFERROR(VLOOKUP($A64,'Race 6 - Serpentine'!$L:$N,3,FALSE),"")</f>
        <v/>
      </c>
      <c r="I64" s="4">
        <f>IFERROR(VLOOKUP($A64,'Race 7 - Presidents Cup'!$L:$N,3,FALSE),"")</f>
        <v>2</v>
      </c>
      <c r="J64" s="4" t="str">
        <f>IFERROR(VLOOKUP($A64,'Race 8 - Motorplex Kermese'!$L:$N,3,FALSE),"")</f>
        <v/>
      </c>
      <c r="K64" s="4" t="str">
        <f>IFERROR(VLOOKUP($A64,'Race 9 - Road Champs'!$L:$N,3,FALSE),"")</f>
        <v/>
      </c>
      <c r="L64" s="4">
        <f>SUM(C64:K64)</f>
        <v>9</v>
      </c>
    </row>
    <row r="65" spans="1:12" x14ac:dyDescent="0.25">
      <c r="A65" s="3" t="s">
        <v>315</v>
      </c>
      <c r="B65" s="3" t="str">
        <f>IFERROR(VLOOKUP(A65,'Race 9 - Road Champs'!C64:D116,2,FALSE),"")</f>
        <v/>
      </c>
      <c r="C65" s="4">
        <f>IFERROR(VLOOKUP($A65,'Race 1 - Serpentine'!$L:$N,3,FALSE),"")</f>
        <v>2</v>
      </c>
      <c r="D65" s="4">
        <f>IFERROR(VLOOKUP($A65,'Race 2 - Dog Hill'!$L:$N,3,FALSE),"")</f>
        <v>2</v>
      </c>
      <c r="E65" s="4" t="str">
        <f>IFERROR(VLOOKUP($A65,'Race 3 - North Dandalup'!$L:$N,3,FALSE),"")</f>
        <v/>
      </c>
      <c r="F65" s="4">
        <f>IFERROR(VLOOKUP($A65,'Race 4 - Casuarina'!$L:$N,3,FALSE),"")</f>
        <v>3</v>
      </c>
      <c r="G65" s="4" t="str">
        <f>IFERROR(VLOOKUP($A65,'Race  5 - Dog Hill'!$L:$N,3,FALSE),"")</f>
        <v/>
      </c>
      <c r="H65" s="4" t="str">
        <f>IFERROR(VLOOKUP($A65,'Race 6 - Serpentine'!$L:$N,3,FALSE),"")</f>
        <v/>
      </c>
      <c r="I65" s="4" t="str">
        <f>IFERROR(VLOOKUP($A65,'Race 7 - Presidents Cup'!$L:$N,3,FALSE),"")</f>
        <v/>
      </c>
      <c r="J65" s="4">
        <f>IFERROR(VLOOKUP($A65,'Race 8 - Motorplex Kermese'!$L:$N,3,FALSE),"")</f>
        <v>2</v>
      </c>
      <c r="K65" s="4" t="str">
        <f>IFERROR(VLOOKUP($A65,'Race 9 - Road Champs'!$L:$N,3,FALSE),"")</f>
        <v/>
      </c>
      <c r="L65" s="4">
        <f>SUM(C65:K65)</f>
        <v>9</v>
      </c>
    </row>
    <row r="66" spans="1:12" x14ac:dyDescent="0.25">
      <c r="A66" s="3" t="s">
        <v>397</v>
      </c>
      <c r="B66" s="3" t="str">
        <f>IFERROR(VLOOKUP(A66,'Race 9 - Road Champs'!C65:D117,2,FALSE),"")</f>
        <v/>
      </c>
      <c r="C66" s="4">
        <f>IFERROR(VLOOKUP($A66,'Race 1 - Serpentine'!$L:$N,3,FALSE),"")</f>
        <v>1</v>
      </c>
      <c r="D66" s="4">
        <f>IFERROR(VLOOKUP($A66,'Race 2 - Dog Hill'!$L:$N,3,FALSE),"")</f>
        <v>2</v>
      </c>
      <c r="E66" s="4">
        <f>IFERROR(VLOOKUP($A66,'Race 3 - North Dandalup'!$L:$N,3,FALSE),"")</f>
        <v>2</v>
      </c>
      <c r="F66" s="4">
        <f>IFERROR(VLOOKUP($A66,'Race 4 - Casuarina'!$L:$N,3,FALSE),"")</f>
        <v>2</v>
      </c>
      <c r="G66" s="4" t="str">
        <f>IFERROR(VLOOKUP($A66,'Race  5 - Dog Hill'!$L:$N,3,FALSE),"")</f>
        <v/>
      </c>
      <c r="H66" s="4" t="str">
        <f>IFERROR(VLOOKUP($A66,'Race 6 - Serpentine'!$L:$N,3,FALSE),"")</f>
        <v/>
      </c>
      <c r="I66" s="4" t="str">
        <f>IFERROR(VLOOKUP($A66,'Race 7 - Presidents Cup'!$L:$N,3,FALSE),"")</f>
        <v/>
      </c>
      <c r="J66" s="4">
        <f>IFERROR(VLOOKUP($A66,'Race 8 - Motorplex Kermese'!$L:$N,3,FALSE),"")</f>
        <v>2</v>
      </c>
      <c r="K66" s="4" t="str">
        <f>IFERROR(VLOOKUP($A66,'Race 9 - Road Champs'!$L:$N,3,FALSE),"")</f>
        <v/>
      </c>
      <c r="L66" s="4">
        <f>SUM(C66:K66)</f>
        <v>9</v>
      </c>
    </row>
    <row r="67" spans="1:12" x14ac:dyDescent="0.25">
      <c r="A67" s="3" t="s">
        <v>306</v>
      </c>
      <c r="B67" s="3" t="str">
        <f>IFERROR(VLOOKUP(A67,'Race 9 - Road Champs'!C66:D118,2,FALSE),"")</f>
        <v/>
      </c>
      <c r="C67" s="4">
        <f>IFERROR(VLOOKUP($A67,'Race 1 - Serpentine'!$L:$N,3,FALSE),"")</f>
        <v>8</v>
      </c>
      <c r="D67" s="4" t="str">
        <f>IFERROR(VLOOKUP($A67,'Race 2 - Dog Hill'!$L:$N,3,FALSE),"")</f>
        <v/>
      </c>
      <c r="E67" s="4" t="str">
        <f>IFERROR(VLOOKUP($A67,'Race 3 - North Dandalup'!$L:$N,3,FALSE),"")</f>
        <v/>
      </c>
      <c r="F67" s="4" t="str">
        <f>IFERROR(VLOOKUP($A67,'Race 4 - Casuarina'!$L:$N,3,FALSE),"")</f>
        <v/>
      </c>
      <c r="G67" s="4" t="str">
        <f>IFERROR(VLOOKUP($A67,'Race  5 - Dog Hill'!$L:$N,3,FALSE),"")</f>
        <v/>
      </c>
      <c r="H67" s="4" t="str">
        <f>IFERROR(VLOOKUP($A67,'Race 6 - Serpentine'!$L:$N,3,FALSE),"")</f>
        <v/>
      </c>
      <c r="I67" s="4" t="str">
        <f>IFERROR(VLOOKUP($A67,'Race 7 - Presidents Cup'!$L:$N,3,FALSE),"")</f>
        <v/>
      </c>
      <c r="J67" s="4" t="str">
        <f>IFERROR(VLOOKUP($A67,'Race 8 - Motorplex Kermese'!$L:$N,3,FALSE),"")</f>
        <v/>
      </c>
      <c r="K67" s="4" t="str">
        <f>IFERROR(VLOOKUP($A67,'Race 9 - Road Champs'!$L:$N,3,FALSE),"")</f>
        <v/>
      </c>
      <c r="L67" s="4">
        <f>SUM(C67:K67)</f>
        <v>8</v>
      </c>
    </row>
    <row r="68" spans="1:12" x14ac:dyDescent="0.25">
      <c r="A68" s="3" t="s">
        <v>309</v>
      </c>
      <c r="B68" s="3" t="str">
        <f>IFERROR(VLOOKUP(A68,'Race 9 - Road Champs'!C67:D119,2,FALSE),"")</f>
        <v/>
      </c>
      <c r="C68" s="4" t="str">
        <f>IFERROR(VLOOKUP($A68,'Race 1 - Serpentine'!$L:$N,3,FALSE),"")</f>
        <v/>
      </c>
      <c r="D68" s="4">
        <f>IFERROR(VLOOKUP($A68,'Race 2 - Dog Hill'!$L:$N,3,FALSE),"")</f>
        <v>8</v>
      </c>
      <c r="E68" s="4" t="str">
        <f>IFERROR(VLOOKUP($A68,'Race 3 - North Dandalup'!$L:$N,3,FALSE),"")</f>
        <v/>
      </c>
      <c r="F68" s="4" t="str">
        <f>IFERROR(VLOOKUP($A68,'Race 4 - Casuarina'!$L:$N,3,FALSE),"")</f>
        <v/>
      </c>
      <c r="G68" s="4" t="str">
        <f>IFERROR(VLOOKUP($A68,'Race  5 - Dog Hill'!$L:$N,3,FALSE),"")</f>
        <v/>
      </c>
      <c r="H68" s="4" t="str">
        <f>IFERROR(VLOOKUP($A68,'Race 6 - Serpentine'!$L:$N,3,FALSE),"")</f>
        <v/>
      </c>
      <c r="I68" s="4" t="str">
        <f>IFERROR(VLOOKUP($A68,'Race 7 - Presidents Cup'!$L:$N,3,FALSE),"")</f>
        <v/>
      </c>
      <c r="J68" s="4" t="str">
        <f>IFERROR(VLOOKUP($A68,'Race 8 - Motorplex Kermese'!$L:$N,3,FALSE),"")</f>
        <v/>
      </c>
      <c r="K68" s="4" t="str">
        <f>IFERROR(VLOOKUP($A68,'Race 9 - Road Champs'!$L:$N,3,FALSE),"")</f>
        <v/>
      </c>
      <c r="L68" s="4">
        <f>SUM(C68:K68)</f>
        <v>8</v>
      </c>
    </row>
    <row r="69" spans="1:12" x14ac:dyDescent="0.25">
      <c r="A69" s="3" t="s">
        <v>1607</v>
      </c>
      <c r="B69" s="3" t="str">
        <f>IFERROR(VLOOKUP(A69,'Race 9 - Road Champs'!C68:D120,2,FALSE),"")</f>
        <v/>
      </c>
      <c r="C69" s="4">
        <f>IFERROR(VLOOKUP($A69,'Race 1 - Serpentine'!$L:$N,3,FALSE),"")</f>
        <v>2</v>
      </c>
      <c r="D69" s="4" t="str">
        <f>IFERROR(VLOOKUP($A69,'Race 2 - Dog Hill'!$L:$N,3,FALSE),"")</f>
        <v/>
      </c>
      <c r="E69" s="4" t="str">
        <f>IFERROR(VLOOKUP($A69,'Race 3 - North Dandalup'!$L:$N,3,FALSE),"")</f>
        <v/>
      </c>
      <c r="F69" s="4">
        <f>IFERROR(VLOOKUP($A69,'Race 4 - Casuarina'!$L:$N,3,FALSE),"")</f>
        <v>1</v>
      </c>
      <c r="G69" s="4">
        <f>IFERROR(VLOOKUP($A69,'Race  5 - Dog Hill'!$L:$N,3,FALSE),"")</f>
        <v>5</v>
      </c>
      <c r="H69" s="4" t="str">
        <f>IFERROR(VLOOKUP($A69,'Race 6 - Serpentine'!$L:$N,3,FALSE),"")</f>
        <v/>
      </c>
      <c r="I69" s="4" t="str">
        <f>IFERROR(VLOOKUP($A69,'Race 7 - Presidents Cup'!$L:$N,3,FALSE),"")</f>
        <v/>
      </c>
      <c r="J69" s="4" t="str">
        <f>IFERROR(VLOOKUP($A69,'Race 8 - Motorplex Kermese'!$L:$N,3,FALSE),"")</f>
        <v/>
      </c>
      <c r="K69" s="4" t="str">
        <f>IFERROR(VLOOKUP($A69,'Race 9 - Road Champs'!$L:$N,3,FALSE),"")</f>
        <v/>
      </c>
      <c r="L69" s="4">
        <f>SUM(C69:K69)</f>
        <v>8</v>
      </c>
    </row>
    <row r="70" spans="1:12" x14ac:dyDescent="0.25">
      <c r="A70" s="3" t="s">
        <v>375</v>
      </c>
      <c r="B70" s="3" t="str">
        <f>IFERROR(VLOOKUP(A70,'Race 9 - Road Champs'!C69:D121,2,FALSE),"")</f>
        <v/>
      </c>
      <c r="C70" s="4">
        <f>IFERROR(VLOOKUP($A70,'Race 1 - Serpentine'!$L:$N,3,FALSE),"")</f>
        <v>2</v>
      </c>
      <c r="D70" s="4">
        <f>IFERROR(VLOOKUP($A70,'Race 2 - Dog Hill'!$L:$N,3,FALSE),"")</f>
        <v>2</v>
      </c>
      <c r="E70" s="4">
        <f>IFERROR(VLOOKUP($A70,'Race 3 - North Dandalup'!$L:$N,3,FALSE),"")</f>
        <v>2</v>
      </c>
      <c r="F70" s="4">
        <f>IFERROR(VLOOKUP($A70,'Race 4 - Casuarina'!$L:$N,3,FALSE),"")</f>
        <v>2</v>
      </c>
      <c r="G70" s="4" t="str">
        <f>IFERROR(VLOOKUP($A70,'Race  5 - Dog Hill'!$L:$N,3,FALSE),"")</f>
        <v/>
      </c>
      <c r="H70" s="4" t="str">
        <f>IFERROR(VLOOKUP($A70,'Race 6 - Serpentine'!$L:$N,3,FALSE),"")</f>
        <v/>
      </c>
      <c r="I70" s="4" t="str">
        <f>IFERROR(VLOOKUP($A70,'Race 7 - Presidents Cup'!$L:$N,3,FALSE),"")</f>
        <v/>
      </c>
      <c r="J70" s="4" t="str">
        <f>IFERROR(VLOOKUP($A70,'Race 8 - Motorplex Kermese'!$L:$N,3,FALSE),"")</f>
        <v/>
      </c>
      <c r="K70" s="4" t="str">
        <f>IFERROR(VLOOKUP($A70,'Race 9 - Road Champs'!$L:$N,3,FALSE),"")</f>
        <v/>
      </c>
      <c r="L70" s="4">
        <f>SUM(C70:K70)</f>
        <v>8</v>
      </c>
    </row>
    <row r="71" spans="1:12" x14ac:dyDescent="0.25">
      <c r="A71" s="3" t="s">
        <v>396</v>
      </c>
      <c r="B71" s="3" t="str">
        <f>IFERROR(VLOOKUP(A71,'Race 9 - Road Champs'!C70:D122,2,FALSE),"")</f>
        <v/>
      </c>
      <c r="C71" s="4" t="str">
        <f>IFERROR(VLOOKUP($A71,'Race 1 - Serpentine'!$L:$N,3,FALSE),"")</f>
        <v/>
      </c>
      <c r="D71" s="4" t="str">
        <f>IFERROR(VLOOKUP($A71,'Race 2 - Dog Hill'!$L:$N,3,FALSE),"")</f>
        <v/>
      </c>
      <c r="E71" s="4" t="str">
        <f>IFERROR(VLOOKUP($A71,'Race 3 - North Dandalup'!$L:$N,3,FALSE),"")</f>
        <v/>
      </c>
      <c r="F71" s="4">
        <f>IFERROR(VLOOKUP($A71,'Race 4 - Casuarina'!$L:$N,3,FALSE),"")</f>
        <v>8</v>
      </c>
      <c r="G71" s="4" t="str">
        <f>IFERROR(VLOOKUP($A71,'Race  5 - Dog Hill'!$L:$N,3,FALSE),"")</f>
        <v/>
      </c>
      <c r="H71" s="4" t="str">
        <f>IFERROR(VLOOKUP($A71,'Race 6 - Serpentine'!$L:$N,3,FALSE),"")</f>
        <v/>
      </c>
      <c r="I71" s="4" t="str">
        <f>IFERROR(VLOOKUP($A71,'Race 7 - Presidents Cup'!$L:$N,3,FALSE),"")</f>
        <v/>
      </c>
      <c r="J71" s="4" t="str">
        <f>IFERROR(VLOOKUP($A71,'Race 8 - Motorplex Kermese'!$L:$N,3,FALSE),"")</f>
        <v/>
      </c>
      <c r="K71" s="4" t="str">
        <f>IFERROR(VLOOKUP($A71,'Race 9 - Road Champs'!$L:$N,3,FALSE),"")</f>
        <v/>
      </c>
      <c r="L71" s="4">
        <f>SUM(C71:K71)</f>
        <v>8</v>
      </c>
    </row>
    <row r="72" spans="1:12" x14ac:dyDescent="0.25">
      <c r="A72" s="3" t="s">
        <v>437</v>
      </c>
      <c r="B72" s="3" t="str">
        <f>IFERROR(VLOOKUP(A72,'Race 9 - Road Champs'!C71:D123,2,FALSE),"")</f>
        <v/>
      </c>
      <c r="C72" s="4">
        <f>IFERROR(VLOOKUP($A72,'Race 1 - Serpentine'!$L:$N,3,FALSE),"")</f>
        <v>8</v>
      </c>
      <c r="D72" s="4" t="str">
        <f>IFERROR(VLOOKUP($A72,'Race 2 - Dog Hill'!$L:$N,3,FALSE),"")</f>
        <v/>
      </c>
      <c r="E72" s="4" t="str">
        <f>IFERROR(VLOOKUP($A72,'Race 3 - North Dandalup'!$L:$N,3,FALSE),"")</f>
        <v/>
      </c>
      <c r="F72" s="4" t="str">
        <f>IFERROR(VLOOKUP($A72,'Race 4 - Casuarina'!$L:$N,3,FALSE),"")</f>
        <v/>
      </c>
      <c r="G72" s="4" t="str">
        <f>IFERROR(VLOOKUP($A72,'Race  5 - Dog Hill'!$L:$N,3,FALSE),"")</f>
        <v/>
      </c>
      <c r="H72" s="4" t="str">
        <f>IFERROR(VLOOKUP($A72,'Race 6 - Serpentine'!$L:$N,3,FALSE),"")</f>
        <v/>
      </c>
      <c r="I72" s="4" t="str">
        <f>IFERROR(VLOOKUP($A72,'Race 7 - Presidents Cup'!$L:$N,3,FALSE),"")</f>
        <v/>
      </c>
      <c r="J72" s="4" t="str">
        <f>IFERROR(VLOOKUP($A72,'Race 8 - Motorplex Kermese'!$L:$N,3,FALSE),"")</f>
        <v/>
      </c>
      <c r="K72" s="4" t="str">
        <f>IFERROR(VLOOKUP($A72,'Race 9 - Road Champs'!$L:$N,3,FALSE),"")</f>
        <v/>
      </c>
      <c r="L72" s="4">
        <f>SUM(C72:K72)</f>
        <v>8</v>
      </c>
    </row>
    <row r="73" spans="1:12" x14ac:dyDescent="0.25">
      <c r="A73" s="3" t="s">
        <v>425</v>
      </c>
      <c r="B73" s="3" t="str">
        <f>IFERROR(VLOOKUP(A73,'Race 9 - Road Champs'!C72:D124,2,FALSE),"")</f>
        <v/>
      </c>
      <c r="C73" s="4">
        <f>IFERROR(VLOOKUP($A73,'Race 1 - Serpentine'!$L:$N,3,FALSE),"")</f>
        <v>2</v>
      </c>
      <c r="D73" s="4">
        <f>IFERROR(VLOOKUP($A73,'Race 2 - Dog Hill'!$L:$N,3,FALSE),"")</f>
        <v>2</v>
      </c>
      <c r="E73" s="4" t="str">
        <f>IFERROR(VLOOKUP($A73,'Race 3 - North Dandalup'!$L:$N,3,FALSE),"")</f>
        <v/>
      </c>
      <c r="F73" s="4" t="str">
        <f>IFERROR(VLOOKUP($A73,'Race 4 - Casuarina'!$L:$N,3,FALSE),"")</f>
        <v/>
      </c>
      <c r="G73" s="4" t="str">
        <f>IFERROR(VLOOKUP($A73,'Race  5 - Dog Hill'!$L:$N,3,FALSE),"")</f>
        <v/>
      </c>
      <c r="H73" s="4">
        <f>IFERROR(VLOOKUP($A73,'Race 6 - Serpentine'!$L:$N,3,FALSE),"")</f>
        <v>2</v>
      </c>
      <c r="I73" s="4">
        <f>IFERROR(VLOOKUP($A73,'Race 7 - Presidents Cup'!$L:$N,3,FALSE),"")</f>
        <v>2</v>
      </c>
      <c r="J73" s="4" t="str">
        <f>IFERROR(VLOOKUP($A73,'Race 8 - Motorplex Kermese'!$L:$N,3,FALSE),"")</f>
        <v/>
      </c>
      <c r="K73" s="4" t="str">
        <f>IFERROR(VLOOKUP($A73,'Race 9 - Road Champs'!$L:$N,3,FALSE),"")</f>
        <v/>
      </c>
      <c r="L73" s="4">
        <f>SUM(C73:K73)</f>
        <v>8</v>
      </c>
    </row>
    <row r="74" spans="1:12" x14ac:dyDescent="0.25">
      <c r="A74" s="3" t="s">
        <v>299</v>
      </c>
      <c r="B74" s="3" t="str">
        <f>IFERROR(VLOOKUP(A74,'Race 9 - Road Champs'!C73:D125,2,FALSE),"")</f>
        <v/>
      </c>
      <c r="C74" s="4">
        <f>IFERROR(VLOOKUP($A74,'Race 1 - Serpentine'!$L:$N,3,FALSE),"")</f>
        <v>2</v>
      </c>
      <c r="D74" s="4">
        <f>IFERROR(VLOOKUP($A74,'Race 2 - Dog Hill'!$L:$N,3,FALSE),"")</f>
        <v>2</v>
      </c>
      <c r="E74" s="4">
        <f>IFERROR(VLOOKUP($A74,'Race 3 - North Dandalup'!$L:$N,3,FALSE),"")</f>
        <v>2</v>
      </c>
      <c r="F74" s="4" t="str">
        <f>IFERROR(VLOOKUP($A74,'Race 4 - Casuarina'!$L:$N,3,FALSE),"")</f>
        <v/>
      </c>
      <c r="G74" s="4" t="str">
        <f>IFERROR(VLOOKUP($A74,'Race  5 - Dog Hill'!$L:$N,3,FALSE),"")</f>
        <v/>
      </c>
      <c r="H74" s="4" t="str">
        <f>IFERROR(VLOOKUP($A74,'Race 6 - Serpentine'!$L:$N,3,FALSE),"")</f>
        <v/>
      </c>
      <c r="I74" s="4" t="str">
        <f>IFERROR(VLOOKUP($A74,'Race 7 - Presidents Cup'!$L:$N,3,FALSE),"")</f>
        <v/>
      </c>
      <c r="J74" s="4" t="str">
        <f>IFERROR(VLOOKUP($A74,'Race 8 - Motorplex Kermese'!$L:$N,3,FALSE),"")</f>
        <v/>
      </c>
      <c r="K74" s="4">
        <f>IFERROR(VLOOKUP($A74,'Race 9 - Road Champs'!$L:$N,3,FALSE),"")</f>
        <v>2</v>
      </c>
      <c r="L74" s="4">
        <f>SUM(C74:K74)</f>
        <v>8</v>
      </c>
    </row>
    <row r="75" spans="1:12" x14ac:dyDescent="0.25">
      <c r="A75" s="3" t="s">
        <v>424</v>
      </c>
      <c r="B75" s="3" t="str">
        <f>IFERROR(VLOOKUP(A75,'Race 9 - Road Champs'!C74:D126,2,FALSE),"")</f>
        <v/>
      </c>
      <c r="C75" s="4">
        <f>IFERROR(VLOOKUP($A75,'Race 1 - Serpentine'!$L:$N,3,FALSE),"")</f>
        <v>2</v>
      </c>
      <c r="D75" s="4">
        <f>IFERROR(VLOOKUP($A75,'Race 2 - Dog Hill'!$L:$N,3,FALSE),"")</f>
        <v>2</v>
      </c>
      <c r="E75" s="4" t="str">
        <f>IFERROR(VLOOKUP($A75,'Race 3 - North Dandalup'!$L:$N,3,FALSE),"")</f>
        <v/>
      </c>
      <c r="F75" s="4" t="str">
        <f>IFERROR(VLOOKUP($A75,'Race 4 - Casuarina'!$L:$N,3,FALSE),"")</f>
        <v/>
      </c>
      <c r="G75" s="4" t="str">
        <f>IFERROR(VLOOKUP($A75,'Race  5 - Dog Hill'!$L:$N,3,FALSE),"")</f>
        <v/>
      </c>
      <c r="H75" s="4">
        <f>IFERROR(VLOOKUP($A75,'Race 6 - Serpentine'!$L:$N,3,FALSE),"")</f>
        <v>2</v>
      </c>
      <c r="I75" s="4" t="str">
        <f>IFERROR(VLOOKUP($A75,'Race 7 - Presidents Cup'!$L:$N,3,FALSE),"")</f>
        <v/>
      </c>
      <c r="J75" s="4" t="str">
        <f>IFERROR(VLOOKUP($A75,'Race 8 - Motorplex Kermese'!$L:$N,3,FALSE),"")</f>
        <v/>
      </c>
      <c r="K75" s="4">
        <f>IFERROR(VLOOKUP($A75,'Race 9 - Road Champs'!$L:$N,3,FALSE),"")</f>
        <v>2</v>
      </c>
      <c r="L75" s="4">
        <f>SUM(C75:K75)</f>
        <v>8</v>
      </c>
    </row>
    <row r="76" spans="1:12" x14ac:dyDescent="0.25">
      <c r="A76" s="3" t="s">
        <v>1623</v>
      </c>
      <c r="B76" s="3" t="str">
        <f>IFERROR(VLOOKUP(A76,'Race 9 - Road Champs'!C75:D127,2,FALSE),"")</f>
        <v/>
      </c>
      <c r="C76" s="4" t="str">
        <f>IFERROR(VLOOKUP($A76,'Race 1 - Serpentine'!$L:$N,3,FALSE),"")</f>
        <v/>
      </c>
      <c r="D76" s="4">
        <f>IFERROR(VLOOKUP($A76,'Race 2 - Dog Hill'!$L:$N,3,FALSE),"")</f>
        <v>2</v>
      </c>
      <c r="E76" s="4" t="str">
        <f>IFERROR(VLOOKUP($A76,'Race 3 - North Dandalup'!$L:$N,3,FALSE),"")</f>
        <v/>
      </c>
      <c r="F76" s="4">
        <f>IFERROR(VLOOKUP($A76,'Race 4 - Casuarina'!$L:$N,3,FALSE),"")</f>
        <v>2</v>
      </c>
      <c r="G76" s="4" t="str">
        <f>IFERROR(VLOOKUP($A76,'Race  5 - Dog Hill'!$L:$N,3,FALSE),"")</f>
        <v/>
      </c>
      <c r="H76" s="4">
        <f>IFERROR(VLOOKUP($A76,'Race 6 - Serpentine'!$L:$N,3,FALSE),"")</f>
        <v>2</v>
      </c>
      <c r="I76" s="4">
        <f>IFERROR(VLOOKUP($A76,'Race 7 - Presidents Cup'!$L:$N,3,FALSE),"")</f>
        <v>0</v>
      </c>
      <c r="J76" s="4" t="str">
        <f>IFERROR(VLOOKUP($A76,'Race 8 - Motorplex Kermese'!$L:$N,3,FALSE),"")</f>
        <v/>
      </c>
      <c r="K76" s="4">
        <f>IFERROR(VLOOKUP($A76,'Race 9 - Road Champs'!$L:$N,3,FALSE),"")</f>
        <v>2</v>
      </c>
      <c r="L76" s="4">
        <f>SUM(C76:K76)</f>
        <v>8</v>
      </c>
    </row>
    <row r="77" spans="1:12" x14ac:dyDescent="0.25">
      <c r="A77" s="3" t="s">
        <v>320</v>
      </c>
      <c r="B77" s="3" t="str">
        <f>IFERROR(VLOOKUP(A77,'Race 9 - Road Champs'!C76:D128,2,FALSE),"")</f>
        <v/>
      </c>
      <c r="C77" s="4">
        <f>IFERROR(VLOOKUP($A77,'Race 1 - Serpentine'!$L:$N,3,FALSE),"")</f>
        <v>2</v>
      </c>
      <c r="D77" s="4">
        <f>IFERROR(VLOOKUP($A77,'Race 2 - Dog Hill'!$L:$N,3,FALSE),"")</f>
        <v>1</v>
      </c>
      <c r="E77" s="4">
        <f>IFERROR(VLOOKUP($A77,'Race 3 - North Dandalup'!$L:$N,3,FALSE),"")</f>
        <v>2</v>
      </c>
      <c r="F77" s="4">
        <f>IFERROR(VLOOKUP($A77,'Race 4 - Casuarina'!$L:$N,3,FALSE),"")</f>
        <v>2</v>
      </c>
      <c r="G77" s="4" t="str">
        <f>IFERROR(VLOOKUP($A77,'Race  5 - Dog Hill'!$L:$N,3,FALSE),"")</f>
        <v/>
      </c>
      <c r="H77" s="4" t="str">
        <f>IFERROR(VLOOKUP($A77,'Race 6 - Serpentine'!$L:$N,3,FALSE),"")</f>
        <v/>
      </c>
      <c r="I77" s="4" t="str">
        <f>IFERROR(VLOOKUP($A77,'Race 7 - Presidents Cup'!$L:$N,3,FALSE),"")</f>
        <v/>
      </c>
      <c r="J77" s="4" t="str">
        <f>IFERROR(VLOOKUP($A77,'Race 8 - Motorplex Kermese'!$L:$N,3,FALSE),"")</f>
        <v/>
      </c>
      <c r="K77" s="4" t="str">
        <f>IFERROR(VLOOKUP($A77,'Race 9 - Road Champs'!$L:$N,3,FALSE),"")</f>
        <v/>
      </c>
      <c r="L77" s="4">
        <f>SUM(C77:K77)</f>
        <v>7</v>
      </c>
    </row>
    <row r="78" spans="1:12" x14ac:dyDescent="0.25">
      <c r="A78" s="3" t="s">
        <v>372</v>
      </c>
      <c r="B78" s="3" t="str">
        <f>IFERROR(VLOOKUP(A78,'Race 9 - Road Champs'!C77:D129,2,FALSE),"")</f>
        <v/>
      </c>
      <c r="C78" s="4">
        <f>IFERROR(VLOOKUP($A78,'Race 1 - Serpentine'!$L:$N,3,FALSE),"")</f>
        <v>2</v>
      </c>
      <c r="D78" s="4">
        <f>IFERROR(VLOOKUP($A78,'Race 2 - Dog Hill'!$L:$N,3,FALSE),"")</f>
        <v>2</v>
      </c>
      <c r="E78" s="4">
        <f>IFERROR(VLOOKUP($A78,'Race 3 - North Dandalup'!$L:$N,3,FALSE),"")</f>
        <v>1</v>
      </c>
      <c r="F78" s="4" t="str">
        <f>IFERROR(VLOOKUP($A78,'Race 4 - Casuarina'!$L:$N,3,FALSE),"")</f>
        <v/>
      </c>
      <c r="G78" s="4" t="str">
        <f>IFERROR(VLOOKUP($A78,'Race  5 - Dog Hill'!$L:$N,3,FALSE),"")</f>
        <v/>
      </c>
      <c r="H78" s="4" t="str">
        <f>IFERROR(VLOOKUP($A78,'Race 6 - Serpentine'!$L:$N,3,FALSE),"")</f>
        <v/>
      </c>
      <c r="I78" s="4">
        <f>IFERROR(VLOOKUP($A78,'Race 7 - Presidents Cup'!$L:$N,3,FALSE),"")</f>
        <v>2</v>
      </c>
      <c r="J78" s="4" t="str">
        <f>IFERROR(VLOOKUP($A78,'Race 8 - Motorplex Kermese'!$L:$N,3,FALSE),"")</f>
        <v/>
      </c>
      <c r="K78" s="4" t="str">
        <f>IFERROR(VLOOKUP($A78,'Race 9 - Road Champs'!$L:$N,3,FALSE),"")</f>
        <v/>
      </c>
      <c r="L78" s="4">
        <f>SUM(C78:K78)</f>
        <v>7</v>
      </c>
    </row>
    <row r="79" spans="1:12" x14ac:dyDescent="0.25">
      <c r="A79" s="3" t="s">
        <v>408</v>
      </c>
      <c r="B79" s="3" t="str">
        <f>IFERROR(VLOOKUP(A79,'Race 9 - Road Champs'!C78:D130,2,FALSE),"")</f>
        <v/>
      </c>
      <c r="C79" s="4" t="str">
        <f>IFERROR(VLOOKUP($A79,'Race 1 - Serpentine'!$L:$N,3,FALSE),"")</f>
        <v/>
      </c>
      <c r="D79" s="4" t="str">
        <f>IFERROR(VLOOKUP($A79,'Race 2 - Dog Hill'!$L:$N,3,FALSE),"")</f>
        <v/>
      </c>
      <c r="E79" s="4" t="str">
        <f>IFERROR(VLOOKUP($A79,'Race 3 - North Dandalup'!$L:$N,3,FALSE),"")</f>
        <v/>
      </c>
      <c r="F79" s="4">
        <f>IFERROR(VLOOKUP($A79,'Race 4 - Casuarina'!$L:$N,3,FALSE),"")</f>
        <v>3</v>
      </c>
      <c r="G79" s="4" t="str">
        <f>IFERROR(VLOOKUP($A79,'Race  5 - Dog Hill'!$L:$N,3,FALSE),"")</f>
        <v/>
      </c>
      <c r="H79" s="4">
        <f>IFERROR(VLOOKUP($A79,'Race 6 - Serpentine'!$L:$N,3,FALSE),"")</f>
        <v>2</v>
      </c>
      <c r="I79" s="4" t="str">
        <f>IFERROR(VLOOKUP($A79,'Race 7 - Presidents Cup'!$L:$N,3,FALSE),"")</f>
        <v/>
      </c>
      <c r="J79" s="4" t="str">
        <f>IFERROR(VLOOKUP($A79,'Race 8 - Motorplex Kermese'!$L:$N,3,FALSE),"")</f>
        <v/>
      </c>
      <c r="K79" s="4">
        <f>IFERROR(VLOOKUP($A79,'Race 9 - Road Champs'!$L:$N,3,FALSE),"")</f>
        <v>2</v>
      </c>
      <c r="L79" s="4">
        <f>SUM(C79:K79)</f>
        <v>7</v>
      </c>
    </row>
    <row r="80" spans="1:12" x14ac:dyDescent="0.25">
      <c r="A80" s="3" t="s">
        <v>417</v>
      </c>
      <c r="B80" s="3" t="str">
        <f>IFERROR(VLOOKUP(A80,'Race 9 - Road Champs'!C79:D131,2,FALSE),"")</f>
        <v/>
      </c>
      <c r="C80" s="4">
        <f>IFERROR(VLOOKUP($A80,'Race 1 - Serpentine'!$L:$N,3,FALSE),"")</f>
        <v>2</v>
      </c>
      <c r="D80" s="4">
        <f>IFERROR(VLOOKUP($A80,'Race 2 - Dog Hill'!$L:$N,3,FALSE),"")</f>
        <v>2</v>
      </c>
      <c r="E80" s="4">
        <f>IFERROR(VLOOKUP($A80,'Race 3 - North Dandalup'!$L:$N,3,FALSE),"")</f>
        <v>2</v>
      </c>
      <c r="F80" s="4" t="str">
        <f>IFERROR(VLOOKUP($A80,'Race 4 - Casuarina'!$L:$N,3,FALSE),"")</f>
        <v/>
      </c>
      <c r="G80" s="4" t="str">
        <f>IFERROR(VLOOKUP($A80,'Race  5 - Dog Hill'!$L:$N,3,FALSE),"")</f>
        <v/>
      </c>
      <c r="H80" s="4" t="str">
        <f>IFERROR(VLOOKUP($A80,'Race 6 - Serpentine'!$L:$N,3,FALSE),"")</f>
        <v/>
      </c>
      <c r="I80" s="4" t="str">
        <f>IFERROR(VLOOKUP($A80,'Race 7 - Presidents Cup'!$L:$N,3,FALSE),"")</f>
        <v/>
      </c>
      <c r="J80" s="4" t="str">
        <f>IFERROR(VLOOKUP($A80,'Race 8 - Motorplex Kermese'!$L:$N,3,FALSE),"")</f>
        <v/>
      </c>
      <c r="K80" s="4" t="str">
        <f>IFERROR(VLOOKUP($A80,'Race 9 - Road Champs'!$L:$N,3,FALSE),"")</f>
        <v/>
      </c>
      <c r="L80" s="4">
        <f>SUM(C80:K80)</f>
        <v>6</v>
      </c>
    </row>
    <row r="81" spans="1:12" x14ac:dyDescent="0.25">
      <c r="A81" s="3" t="s">
        <v>419</v>
      </c>
      <c r="B81" s="3" t="str">
        <f>IFERROR(VLOOKUP(A81,'Race 9 - Road Champs'!C80:D132,2,FALSE),"")</f>
        <v/>
      </c>
      <c r="C81" s="4" t="str">
        <f>IFERROR(VLOOKUP($A81,'Race 1 - Serpentine'!$L:$N,3,FALSE),"")</f>
        <v/>
      </c>
      <c r="D81" s="4">
        <f>IFERROR(VLOOKUP($A81,'Race 2 - Dog Hill'!$L:$N,3,FALSE),"")</f>
        <v>6</v>
      </c>
      <c r="E81" s="4" t="str">
        <f>IFERROR(VLOOKUP($A81,'Race 3 - North Dandalup'!$L:$N,3,FALSE),"")</f>
        <v/>
      </c>
      <c r="F81" s="4" t="str">
        <f>IFERROR(VLOOKUP($A81,'Race 4 - Casuarina'!$L:$N,3,FALSE),"")</f>
        <v/>
      </c>
      <c r="G81" s="4" t="str">
        <f>IFERROR(VLOOKUP($A81,'Race  5 - Dog Hill'!$L:$N,3,FALSE),"")</f>
        <v/>
      </c>
      <c r="H81" s="4" t="str">
        <f>IFERROR(VLOOKUP($A81,'Race 6 - Serpentine'!$L:$N,3,FALSE),"")</f>
        <v/>
      </c>
      <c r="I81" s="4" t="str">
        <f>IFERROR(VLOOKUP($A81,'Race 7 - Presidents Cup'!$L:$N,3,FALSE),"")</f>
        <v/>
      </c>
      <c r="J81" s="4" t="str">
        <f>IFERROR(VLOOKUP($A81,'Race 8 - Motorplex Kermese'!$L:$N,3,FALSE),"")</f>
        <v/>
      </c>
      <c r="K81" s="4" t="str">
        <f>IFERROR(VLOOKUP($A81,'Race 9 - Road Champs'!$L:$N,3,FALSE),"")</f>
        <v/>
      </c>
      <c r="L81" s="4">
        <f>SUM(C81:K81)</f>
        <v>6</v>
      </c>
    </row>
    <row r="82" spans="1:12" x14ac:dyDescent="0.25">
      <c r="A82" s="3" t="s">
        <v>356</v>
      </c>
      <c r="B82" s="3" t="str">
        <f>IFERROR(VLOOKUP(A82,'Race 9 - Road Champs'!C81:D133,2,FALSE),"")</f>
        <v/>
      </c>
      <c r="C82" s="4">
        <f>IFERROR(VLOOKUP($A82,'Race 1 - Serpentine'!$L:$N,3,FALSE),"")</f>
        <v>2</v>
      </c>
      <c r="D82" s="4">
        <f>IFERROR(VLOOKUP($A82,'Race 2 - Dog Hill'!$L:$N,3,FALSE),"")</f>
        <v>2</v>
      </c>
      <c r="E82" s="4" t="str">
        <f>IFERROR(VLOOKUP($A82,'Race 3 - North Dandalup'!$L:$N,3,FALSE),"")</f>
        <v/>
      </c>
      <c r="F82" s="4" t="str">
        <f>IFERROR(VLOOKUP($A82,'Race 4 - Casuarina'!$L:$N,3,FALSE),"")</f>
        <v/>
      </c>
      <c r="G82" s="4" t="str">
        <f>IFERROR(VLOOKUP($A82,'Race  5 - Dog Hill'!$L:$N,3,FALSE),"")</f>
        <v/>
      </c>
      <c r="H82" s="4">
        <f>IFERROR(VLOOKUP($A82,'Race 6 - Serpentine'!$L:$N,3,FALSE),"")</f>
        <v>2</v>
      </c>
      <c r="I82" s="4" t="str">
        <f>IFERROR(VLOOKUP($A82,'Race 7 - Presidents Cup'!$L:$N,3,FALSE),"")</f>
        <v/>
      </c>
      <c r="J82" s="4" t="str">
        <f>IFERROR(VLOOKUP($A82,'Race 8 - Motorplex Kermese'!$L:$N,3,FALSE),"")</f>
        <v/>
      </c>
      <c r="K82" s="4" t="str">
        <f>IFERROR(VLOOKUP($A82,'Race 9 - Road Champs'!$L:$N,3,FALSE),"")</f>
        <v/>
      </c>
      <c r="L82" s="4">
        <f>SUM(C82:K82)</f>
        <v>6</v>
      </c>
    </row>
    <row r="83" spans="1:12" x14ac:dyDescent="0.25">
      <c r="A83" s="3" t="s">
        <v>330</v>
      </c>
      <c r="B83" s="3" t="str">
        <f>IFERROR(VLOOKUP(A83,'Race 9 - Road Champs'!C82:D134,2,FALSE),"")</f>
        <v/>
      </c>
      <c r="C83" s="4">
        <f>IFERROR(VLOOKUP($A83,'Race 1 - Serpentine'!$L:$N,3,FALSE),"")</f>
        <v>2</v>
      </c>
      <c r="D83" s="4" t="str">
        <f>IFERROR(VLOOKUP($A83,'Race 2 - Dog Hill'!$L:$N,3,FALSE),"")</f>
        <v/>
      </c>
      <c r="E83" s="4">
        <f>IFERROR(VLOOKUP($A83,'Race 3 - North Dandalup'!$L:$N,3,FALSE),"")</f>
        <v>2</v>
      </c>
      <c r="F83" s="4" t="str">
        <f>IFERROR(VLOOKUP($A83,'Race 4 - Casuarina'!$L:$N,3,FALSE),"")</f>
        <v/>
      </c>
      <c r="G83" s="4" t="str">
        <f>IFERROR(VLOOKUP($A83,'Race  5 - Dog Hill'!$L:$N,3,FALSE),"")</f>
        <v/>
      </c>
      <c r="H83" s="4" t="str">
        <f>IFERROR(VLOOKUP($A83,'Race 6 - Serpentine'!$L:$N,3,FALSE),"")</f>
        <v/>
      </c>
      <c r="I83" s="4">
        <f>IFERROR(VLOOKUP($A83,'Race 7 - Presidents Cup'!$L:$N,3,FALSE),"")</f>
        <v>2</v>
      </c>
      <c r="J83" s="4" t="str">
        <f>IFERROR(VLOOKUP($A83,'Race 8 - Motorplex Kermese'!$L:$N,3,FALSE),"")</f>
        <v/>
      </c>
      <c r="K83" s="4" t="str">
        <f>IFERROR(VLOOKUP($A83,'Race 9 - Road Champs'!$L:$N,3,FALSE),"")</f>
        <v/>
      </c>
      <c r="L83" s="4">
        <f>SUM(C83:K83)</f>
        <v>6</v>
      </c>
    </row>
    <row r="84" spans="1:12" x14ac:dyDescent="0.25">
      <c r="A84" s="3" t="s">
        <v>277</v>
      </c>
      <c r="B84" s="3" t="str">
        <f>IFERROR(VLOOKUP(A84,'Race 9 - Road Champs'!C83:D135,2,FALSE),"")</f>
        <v/>
      </c>
      <c r="C84" s="4" t="str">
        <f>IFERROR(VLOOKUP($A84,'Race 1 - Serpentine'!$L:$N,3,FALSE),"")</f>
        <v/>
      </c>
      <c r="D84" s="4" t="str">
        <f>IFERROR(VLOOKUP($A84,'Race 2 - Dog Hill'!$L:$N,3,FALSE),"")</f>
        <v/>
      </c>
      <c r="E84" s="4" t="str">
        <f>IFERROR(VLOOKUP($A84,'Race 3 - North Dandalup'!$L:$N,3,FALSE),"")</f>
        <v/>
      </c>
      <c r="F84" s="4">
        <f>IFERROR(VLOOKUP($A84,'Race 4 - Casuarina'!$L:$N,3,FALSE),"")</f>
        <v>2</v>
      </c>
      <c r="G84" s="4">
        <f>IFERROR(VLOOKUP($A84,'Race  5 - Dog Hill'!$L:$N,3,FALSE),"")</f>
        <v>2</v>
      </c>
      <c r="H84" s="4" t="str">
        <f>IFERROR(VLOOKUP($A84,'Race 6 - Serpentine'!$L:$N,3,FALSE),"")</f>
        <v/>
      </c>
      <c r="I84" s="4" t="str">
        <f>IFERROR(VLOOKUP($A84,'Race 7 - Presidents Cup'!$L:$N,3,FALSE),"")</f>
        <v/>
      </c>
      <c r="J84" s="4" t="str">
        <f>IFERROR(VLOOKUP($A84,'Race 8 - Motorplex Kermese'!$L:$N,3,FALSE),"")</f>
        <v/>
      </c>
      <c r="K84" s="4">
        <f>IFERROR(VLOOKUP($A84,'Race 9 - Road Champs'!$L:$N,3,FALSE),"")</f>
        <v>2</v>
      </c>
      <c r="L84" s="4">
        <f>SUM(C84:K84)</f>
        <v>6</v>
      </c>
    </row>
    <row r="85" spans="1:12" x14ac:dyDescent="0.25">
      <c r="A85" s="3" t="s">
        <v>1596</v>
      </c>
      <c r="B85" s="3" t="str">
        <f>IFERROR(VLOOKUP(A85,'Race 9 - Road Champs'!C92:D144,2,FALSE),"")</f>
        <v/>
      </c>
      <c r="C85" s="4" t="str">
        <f>IFERROR(VLOOKUP($A85,'Race 1 - Serpentine'!$L:$N,3,FALSE),"")</f>
        <v/>
      </c>
      <c r="D85" s="4" t="str">
        <f>IFERROR(VLOOKUP($A85,'Race 2 - Dog Hill'!$L:$N,3,FALSE),"")</f>
        <v/>
      </c>
      <c r="E85" s="4">
        <f>IFERROR(VLOOKUP($A85,'Race 3 - North Dandalup'!$L:$N,3,FALSE),"")</f>
        <v>2</v>
      </c>
      <c r="F85" s="4">
        <f>IFERROR(VLOOKUP($A85,'Race 4 - Casuarina'!$L:$N,3,FALSE),"")</f>
        <v>2</v>
      </c>
      <c r="G85" s="4" t="str">
        <f>IFERROR(VLOOKUP($A85,'Race  5 - Dog Hill'!$L:$N,3,FALSE),"")</f>
        <v/>
      </c>
      <c r="H85" s="4" t="str">
        <f>IFERROR(VLOOKUP($A85,'Race 6 - Serpentine'!$L:$N,3,FALSE),"")</f>
        <v/>
      </c>
      <c r="I85" s="4" t="str">
        <f>IFERROR(VLOOKUP($A85,'Race 7 - Presidents Cup'!$L:$N,3,FALSE),"")</f>
        <v/>
      </c>
      <c r="J85" s="4" t="str">
        <f>IFERROR(VLOOKUP($A85,'Race 8 - Motorplex Kermese'!$L:$N,3,FALSE),"")</f>
        <v/>
      </c>
      <c r="K85" s="4">
        <f>IFERROR(VLOOKUP($A85,'Race 9 - Road Champs'!$L:$N,3,FALSE),"")</f>
        <v>2</v>
      </c>
      <c r="L85" s="4">
        <f>SUM(C85:K85)</f>
        <v>6</v>
      </c>
    </row>
    <row r="86" spans="1:12" x14ac:dyDescent="0.25">
      <c r="A86" s="3" t="s">
        <v>293</v>
      </c>
      <c r="B86" s="3" t="str">
        <f>IFERROR(VLOOKUP(A86,'Race 9 - Road Champs'!C84:D136,2,FALSE),"")</f>
        <v/>
      </c>
      <c r="C86" s="4">
        <f>IFERROR(VLOOKUP($A86,'Race 1 - Serpentine'!$L:$N,3,FALSE),"")</f>
        <v>2</v>
      </c>
      <c r="D86" s="4">
        <f>IFERROR(VLOOKUP($A86,'Race 2 - Dog Hill'!$L:$N,3,FALSE),"")</f>
        <v>3</v>
      </c>
      <c r="E86" s="4" t="str">
        <f>IFERROR(VLOOKUP($A86,'Race 3 - North Dandalup'!$L:$N,3,FALSE),"")</f>
        <v/>
      </c>
      <c r="F86" s="4" t="str">
        <f>IFERROR(VLOOKUP($A86,'Race 4 - Casuarina'!$L:$N,3,FALSE),"")</f>
        <v/>
      </c>
      <c r="G86" s="4" t="str">
        <f>IFERROR(VLOOKUP($A86,'Race  5 - Dog Hill'!$L:$N,3,FALSE),"")</f>
        <v/>
      </c>
      <c r="H86" s="4" t="str">
        <f>IFERROR(VLOOKUP($A86,'Race 6 - Serpentine'!$L:$N,3,FALSE),"")</f>
        <v/>
      </c>
      <c r="I86" s="4" t="str">
        <f>IFERROR(VLOOKUP($A86,'Race 7 - Presidents Cup'!$L:$N,3,FALSE),"")</f>
        <v/>
      </c>
      <c r="J86" s="4" t="str">
        <f>IFERROR(VLOOKUP($A86,'Race 8 - Motorplex Kermese'!$L:$N,3,FALSE),"")</f>
        <v/>
      </c>
      <c r="K86" s="4" t="str">
        <f>IFERROR(VLOOKUP($A86,'Race 9 - Road Champs'!$L:$N,3,FALSE),"")</f>
        <v/>
      </c>
      <c r="L86" s="4">
        <f>SUM(C86:K86)</f>
        <v>5</v>
      </c>
    </row>
    <row r="87" spans="1:12" x14ac:dyDescent="0.25">
      <c r="A87" s="3" t="s">
        <v>302</v>
      </c>
      <c r="B87" s="3" t="str">
        <f>IFERROR(VLOOKUP(A87,'Race 9 - Road Champs'!C85:D137,2,FALSE),"")</f>
        <v/>
      </c>
      <c r="C87" s="4" t="str">
        <f>IFERROR(VLOOKUP($A87,'Race 1 - Serpentine'!$L:$N,3,FALSE),"")</f>
        <v/>
      </c>
      <c r="D87" s="4" t="str">
        <f>IFERROR(VLOOKUP($A87,'Race 2 - Dog Hill'!$L:$N,3,FALSE),"")</f>
        <v/>
      </c>
      <c r="E87" s="4" t="str">
        <f>IFERROR(VLOOKUP($A87,'Race 3 - North Dandalup'!$L:$N,3,FALSE),"")</f>
        <v/>
      </c>
      <c r="F87" s="4">
        <f>IFERROR(VLOOKUP($A87,'Race 4 - Casuarina'!$L:$N,3,FALSE),"")</f>
        <v>5</v>
      </c>
      <c r="G87" s="4" t="str">
        <f>IFERROR(VLOOKUP($A87,'Race  5 - Dog Hill'!$L:$N,3,FALSE),"")</f>
        <v/>
      </c>
      <c r="H87" s="4" t="str">
        <f>IFERROR(VLOOKUP($A87,'Race 6 - Serpentine'!$L:$N,3,FALSE),"")</f>
        <v/>
      </c>
      <c r="I87" s="4" t="str">
        <f>IFERROR(VLOOKUP($A87,'Race 7 - Presidents Cup'!$L:$N,3,FALSE),"")</f>
        <v/>
      </c>
      <c r="J87" s="4" t="str">
        <f>IFERROR(VLOOKUP($A87,'Race 8 - Motorplex Kermese'!$L:$N,3,FALSE),"")</f>
        <v/>
      </c>
      <c r="K87" s="4" t="str">
        <f>IFERROR(VLOOKUP($A87,'Race 9 - Road Champs'!$L:$N,3,FALSE),"")</f>
        <v/>
      </c>
      <c r="L87" s="4">
        <f>SUM(C87:K87)</f>
        <v>5</v>
      </c>
    </row>
    <row r="88" spans="1:12" x14ac:dyDescent="0.25">
      <c r="A88" s="3" t="s">
        <v>374</v>
      </c>
      <c r="B88" s="3" t="str">
        <f>IFERROR(VLOOKUP(A88,'Race 9 - Road Champs'!C86:D138,2,FALSE),"")</f>
        <v/>
      </c>
      <c r="C88" s="4">
        <f>IFERROR(VLOOKUP($A88,'Race 1 - Serpentine'!$L:$N,3,FALSE),"")</f>
        <v>1</v>
      </c>
      <c r="D88" s="4">
        <f>IFERROR(VLOOKUP($A88,'Race 2 - Dog Hill'!$L:$N,3,FALSE),"")</f>
        <v>2</v>
      </c>
      <c r="E88" s="4">
        <f>IFERROR(VLOOKUP($A88,'Race 3 - North Dandalup'!$L:$N,3,FALSE),"")</f>
        <v>2</v>
      </c>
      <c r="F88" s="4" t="str">
        <f>IFERROR(VLOOKUP($A88,'Race 4 - Casuarina'!$L:$N,3,FALSE),"")</f>
        <v/>
      </c>
      <c r="G88" s="4" t="str">
        <f>IFERROR(VLOOKUP($A88,'Race  5 - Dog Hill'!$L:$N,3,FALSE),"")</f>
        <v/>
      </c>
      <c r="H88" s="4" t="str">
        <f>IFERROR(VLOOKUP($A88,'Race 6 - Serpentine'!$L:$N,3,FALSE),"")</f>
        <v/>
      </c>
      <c r="I88" s="4" t="str">
        <f>IFERROR(VLOOKUP($A88,'Race 7 - Presidents Cup'!$L:$N,3,FALSE),"")</f>
        <v/>
      </c>
      <c r="J88" s="4" t="str">
        <f>IFERROR(VLOOKUP($A88,'Race 8 - Motorplex Kermese'!$L:$N,3,FALSE),"")</f>
        <v/>
      </c>
      <c r="K88" s="4" t="str">
        <f>IFERROR(VLOOKUP($A88,'Race 9 - Road Champs'!$L:$N,3,FALSE),"")</f>
        <v/>
      </c>
      <c r="L88" s="4">
        <f>SUM(C88:K88)</f>
        <v>5</v>
      </c>
    </row>
    <row r="89" spans="1:12" x14ac:dyDescent="0.25">
      <c r="A89" s="3" t="s">
        <v>399</v>
      </c>
      <c r="B89" s="3" t="str">
        <f>IFERROR(VLOOKUP(A89,'Race 9 - Road Champs'!C87:D139,2,FALSE),"")</f>
        <v/>
      </c>
      <c r="C89" s="4" t="str">
        <f>IFERROR(VLOOKUP($A89,'Race 1 - Serpentine'!$L:$N,3,FALSE),"")</f>
        <v/>
      </c>
      <c r="D89" s="4">
        <f>IFERROR(VLOOKUP($A89,'Race 2 - Dog Hill'!$L:$N,3,FALSE),"")</f>
        <v>2</v>
      </c>
      <c r="E89" s="4" t="str">
        <f>IFERROR(VLOOKUP($A89,'Race 3 - North Dandalup'!$L:$N,3,FALSE),"")</f>
        <v/>
      </c>
      <c r="F89" s="4" t="str">
        <f>IFERROR(VLOOKUP($A89,'Race 4 - Casuarina'!$L:$N,3,FALSE),"")</f>
        <v/>
      </c>
      <c r="G89" s="4" t="str">
        <f>IFERROR(VLOOKUP($A89,'Race  5 - Dog Hill'!$L:$N,3,FALSE),"")</f>
        <v/>
      </c>
      <c r="H89" s="4">
        <f>IFERROR(VLOOKUP($A89,'Race 6 - Serpentine'!$L:$N,3,FALSE),"")</f>
        <v>3</v>
      </c>
      <c r="I89" s="4" t="str">
        <f>IFERROR(VLOOKUP($A89,'Race 7 - Presidents Cup'!$L:$N,3,FALSE),"")</f>
        <v/>
      </c>
      <c r="J89" s="4" t="str">
        <f>IFERROR(VLOOKUP($A89,'Race 8 - Motorplex Kermese'!$L:$N,3,FALSE),"")</f>
        <v/>
      </c>
      <c r="K89" s="4" t="str">
        <f>IFERROR(VLOOKUP($A89,'Race 9 - Road Champs'!$L:$N,3,FALSE),"")</f>
        <v/>
      </c>
      <c r="L89" s="4">
        <f>SUM(C89:K89)</f>
        <v>5</v>
      </c>
    </row>
    <row r="90" spans="1:12" x14ac:dyDescent="0.25">
      <c r="A90" s="3" t="s">
        <v>346</v>
      </c>
      <c r="B90" s="3" t="str">
        <f>IFERROR(VLOOKUP(A90,'Race 9 - Road Champs'!C88:D140,2,FALSE),"")</f>
        <v/>
      </c>
      <c r="C90" s="4" t="str">
        <f>IFERROR(VLOOKUP($A90,'Race 1 - Serpentine'!$L:$N,3,FALSE),"")</f>
        <v/>
      </c>
      <c r="D90" s="4" t="str">
        <f>IFERROR(VLOOKUP($A90,'Race 2 - Dog Hill'!$L:$N,3,FALSE),"")</f>
        <v/>
      </c>
      <c r="E90" s="4" t="str">
        <f>IFERROR(VLOOKUP($A90,'Race 3 - North Dandalup'!$L:$N,3,FALSE),"")</f>
        <v/>
      </c>
      <c r="F90" s="4" t="str">
        <f>IFERROR(VLOOKUP($A90,'Race 4 - Casuarina'!$L:$N,3,FALSE),"")</f>
        <v/>
      </c>
      <c r="G90" s="4" t="str">
        <f>IFERROR(VLOOKUP($A90,'Race  5 - Dog Hill'!$L:$N,3,FALSE),"")</f>
        <v/>
      </c>
      <c r="H90" s="4">
        <f>IFERROR(VLOOKUP($A90,'Race 6 - Serpentine'!$L:$N,3,FALSE),"")</f>
        <v>5</v>
      </c>
      <c r="I90" s="4" t="str">
        <f>IFERROR(VLOOKUP($A90,'Race 7 - Presidents Cup'!$L:$N,3,FALSE),"")</f>
        <v/>
      </c>
      <c r="J90" s="4" t="str">
        <f>IFERROR(VLOOKUP($A90,'Race 8 - Motorplex Kermese'!$L:$N,3,FALSE),"")</f>
        <v/>
      </c>
      <c r="K90" s="4" t="str">
        <f>IFERROR(VLOOKUP($A90,'Race 9 - Road Champs'!$L:$N,3,FALSE),"")</f>
        <v/>
      </c>
      <c r="L90" s="4">
        <f>SUM(C90:K90)</f>
        <v>5</v>
      </c>
    </row>
    <row r="91" spans="1:12" x14ac:dyDescent="0.25">
      <c r="A91" s="3" t="s">
        <v>281</v>
      </c>
      <c r="B91" s="3" t="str">
        <f>IFERROR(VLOOKUP(A91,'Race 9 - Road Champs'!C89:D141,2,FALSE),"")</f>
        <v/>
      </c>
      <c r="C91" s="4" t="str">
        <f>IFERROR(VLOOKUP($A91,'Race 1 - Serpentine'!$L:$N,3,FALSE),"")</f>
        <v/>
      </c>
      <c r="D91" s="4" t="str">
        <f>IFERROR(VLOOKUP($A91,'Race 2 - Dog Hill'!$L:$N,3,FALSE),"")</f>
        <v/>
      </c>
      <c r="E91" s="4" t="str">
        <f>IFERROR(VLOOKUP($A91,'Race 3 - North Dandalup'!$L:$N,3,FALSE),"")</f>
        <v/>
      </c>
      <c r="F91" s="4">
        <f>IFERROR(VLOOKUP($A91,'Race 4 - Casuarina'!$L:$N,3,FALSE),"")</f>
        <v>2</v>
      </c>
      <c r="G91" s="4" t="str">
        <f>IFERROR(VLOOKUP($A91,'Race  5 - Dog Hill'!$L:$N,3,FALSE),"")</f>
        <v/>
      </c>
      <c r="H91" s="4" t="str">
        <f>IFERROR(VLOOKUP($A91,'Race 6 - Serpentine'!$L:$N,3,FALSE),"")</f>
        <v/>
      </c>
      <c r="I91" s="4" t="str">
        <f>IFERROR(VLOOKUP($A91,'Race 7 - Presidents Cup'!$L:$N,3,FALSE),"")</f>
        <v/>
      </c>
      <c r="J91" s="4">
        <f>IFERROR(VLOOKUP($A91,'Race 8 - Motorplex Kermese'!$L:$N,3,FALSE),"")</f>
        <v>3</v>
      </c>
      <c r="K91" s="4" t="str">
        <f>IFERROR(VLOOKUP($A91,'Race 9 - Road Champs'!$L:$N,3,FALSE),"")</f>
        <v/>
      </c>
      <c r="L91" s="4">
        <f>SUM(C91:K91)</f>
        <v>5</v>
      </c>
    </row>
    <row r="92" spans="1:12" x14ac:dyDescent="0.25">
      <c r="A92" s="3" t="s">
        <v>398</v>
      </c>
      <c r="B92" s="3" t="str">
        <f>IFERROR(VLOOKUP(A92,'Race 9 - Road Champs'!C90:D142,2,FALSE),"")</f>
        <v/>
      </c>
      <c r="C92" s="4" t="str">
        <f>IFERROR(VLOOKUP($A92,'Race 1 - Serpentine'!$L:$N,3,FALSE),"")</f>
        <v/>
      </c>
      <c r="D92" s="4" t="str">
        <f>IFERROR(VLOOKUP($A92,'Race 2 - Dog Hill'!$L:$N,3,FALSE),"")</f>
        <v/>
      </c>
      <c r="E92" s="4" t="str">
        <f>IFERROR(VLOOKUP($A92,'Race 3 - North Dandalup'!$L:$N,3,FALSE),"")</f>
        <v/>
      </c>
      <c r="F92" s="4" t="str">
        <f>IFERROR(VLOOKUP($A92,'Race 4 - Casuarina'!$L:$N,3,FALSE),"")</f>
        <v/>
      </c>
      <c r="G92" s="4" t="str">
        <f>IFERROR(VLOOKUP($A92,'Race  5 - Dog Hill'!$L:$N,3,FALSE),"")</f>
        <v/>
      </c>
      <c r="H92" s="4" t="str">
        <f>IFERROR(VLOOKUP($A92,'Race 6 - Serpentine'!$L:$N,3,FALSE),"")</f>
        <v/>
      </c>
      <c r="I92" s="4" t="str">
        <f>IFERROR(VLOOKUP($A92,'Race 7 - Presidents Cup'!$L:$N,3,FALSE),"")</f>
        <v/>
      </c>
      <c r="J92" s="4" t="str">
        <f>IFERROR(VLOOKUP($A92,'Race 8 - Motorplex Kermese'!$L:$N,3,FALSE),"")</f>
        <v/>
      </c>
      <c r="K92" s="4">
        <f>IFERROR(VLOOKUP($A92,'Race 9 - Road Champs'!$L:$N,3,FALSE),"")</f>
        <v>5</v>
      </c>
      <c r="L92" s="4">
        <f>SUM(C92:K92)</f>
        <v>5</v>
      </c>
    </row>
    <row r="93" spans="1:12" x14ac:dyDescent="0.25">
      <c r="A93" s="3" t="s">
        <v>402</v>
      </c>
      <c r="B93" s="3" t="str">
        <f>IFERROR(VLOOKUP(A93,'Race 9 - Road Champs'!C91:D143,2,FALSE),"")</f>
        <v/>
      </c>
      <c r="C93" s="4" t="str">
        <f>IFERROR(VLOOKUP($A93,'Race 1 - Serpentine'!$L:$N,3,FALSE),"")</f>
        <v/>
      </c>
      <c r="D93" s="4" t="str">
        <f>IFERROR(VLOOKUP($A93,'Race 2 - Dog Hill'!$L:$N,3,FALSE),"")</f>
        <v/>
      </c>
      <c r="E93" s="4" t="str">
        <f>IFERROR(VLOOKUP($A93,'Race 3 - North Dandalup'!$L:$N,3,FALSE),"")</f>
        <v/>
      </c>
      <c r="F93" s="4" t="str">
        <f>IFERROR(VLOOKUP($A93,'Race 4 - Casuarina'!$L:$N,3,FALSE),"")</f>
        <v/>
      </c>
      <c r="G93" s="4" t="str">
        <f>IFERROR(VLOOKUP($A93,'Race  5 - Dog Hill'!$L:$N,3,FALSE),"")</f>
        <v/>
      </c>
      <c r="H93" s="4" t="str">
        <f>IFERROR(VLOOKUP($A93,'Race 6 - Serpentine'!$L:$N,3,FALSE),"")</f>
        <v/>
      </c>
      <c r="I93" s="4" t="str">
        <f>IFERROR(VLOOKUP($A93,'Race 7 - Presidents Cup'!$L:$N,3,FALSE),"")</f>
        <v/>
      </c>
      <c r="J93" s="4" t="str">
        <f>IFERROR(VLOOKUP($A93,'Race 8 - Motorplex Kermese'!$L:$N,3,FALSE),"")</f>
        <v/>
      </c>
      <c r="K93" s="4">
        <f>IFERROR(VLOOKUP($A93,'Race 9 - Road Champs'!$L:$N,3,FALSE),"")</f>
        <v>5</v>
      </c>
      <c r="L93" s="4">
        <f>SUM(C93:K93)</f>
        <v>5</v>
      </c>
    </row>
    <row r="94" spans="1:12" x14ac:dyDescent="0.25">
      <c r="A94" s="3" t="s">
        <v>1597</v>
      </c>
      <c r="B94" s="3" t="str">
        <f>IFERROR(VLOOKUP(A94,'Race 9 - Road Champs'!C106:D158,2,FALSE),"")</f>
        <v/>
      </c>
      <c r="C94" s="4" t="str">
        <f>IFERROR(VLOOKUP($A94,'Race 1 - Serpentine'!$L:$N,3,FALSE),"")</f>
        <v/>
      </c>
      <c r="D94" s="4" t="str">
        <f>IFERROR(VLOOKUP($A94,'Race 2 - Dog Hill'!$L:$N,3,FALSE),"")</f>
        <v/>
      </c>
      <c r="E94" s="4">
        <f>IFERROR(VLOOKUP($A94,'Race 3 - North Dandalup'!$L:$N,3,FALSE),"")</f>
        <v>2</v>
      </c>
      <c r="F94" s="4" t="str">
        <f>IFERROR(VLOOKUP($A94,'Race 4 - Casuarina'!$L:$N,3,FALSE),"")</f>
        <v/>
      </c>
      <c r="G94" s="4" t="str">
        <f>IFERROR(VLOOKUP($A94,'Race  5 - Dog Hill'!$L:$N,3,FALSE),"")</f>
        <v/>
      </c>
      <c r="H94" s="4" t="str">
        <f>IFERROR(VLOOKUP($A94,'Race 6 - Serpentine'!$L:$N,3,FALSE),"")</f>
        <v/>
      </c>
      <c r="I94" s="4" t="str">
        <f>IFERROR(VLOOKUP($A94,'Race 7 - Presidents Cup'!$L:$N,3,FALSE),"")</f>
        <v/>
      </c>
      <c r="J94" s="4" t="str">
        <f>IFERROR(VLOOKUP($A94,'Race 8 - Motorplex Kermese'!$L:$N,3,FALSE),"")</f>
        <v/>
      </c>
      <c r="K94" s="4">
        <f>IFERROR(VLOOKUP($A94,'Race 9 - Road Champs'!$L:$N,3,FALSE),"")</f>
        <v>3</v>
      </c>
      <c r="L94" s="4">
        <f>SUM(C94:K94)</f>
        <v>5</v>
      </c>
    </row>
    <row r="95" spans="1:12" x14ac:dyDescent="0.25">
      <c r="A95" s="3" t="s">
        <v>283</v>
      </c>
      <c r="B95" s="3" t="str">
        <f>IFERROR(VLOOKUP(A95,'Race 9 - Road Champs'!C93:D145,2,FALSE),"")</f>
        <v/>
      </c>
      <c r="C95" s="4">
        <f>IFERROR(VLOOKUP($A95,'Race 1 - Serpentine'!$L:$N,3,FALSE),"")</f>
        <v>2</v>
      </c>
      <c r="D95" s="4">
        <f>IFERROR(VLOOKUP($A95,'Race 2 - Dog Hill'!$L:$N,3,FALSE),"")</f>
        <v>2</v>
      </c>
      <c r="E95" s="4" t="str">
        <f>IFERROR(VLOOKUP($A95,'Race 3 - North Dandalup'!$L:$N,3,FALSE),"")</f>
        <v/>
      </c>
      <c r="F95" s="4" t="str">
        <f>IFERROR(VLOOKUP($A95,'Race 4 - Casuarina'!$L:$N,3,FALSE),"")</f>
        <v/>
      </c>
      <c r="G95" s="4" t="str">
        <f>IFERROR(VLOOKUP($A95,'Race  5 - Dog Hill'!$L:$N,3,FALSE),"")</f>
        <v/>
      </c>
      <c r="H95" s="4" t="str">
        <f>IFERROR(VLOOKUP($A95,'Race 6 - Serpentine'!$L:$N,3,FALSE),"")</f>
        <v/>
      </c>
      <c r="I95" s="4" t="str">
        <f>IFERROR(VLOOKUP($A95,'Race 7 - Presidents Cup'!$L:$N,3,FALSE),"")</f>
        <v/>
      </c>
      <c r="J95" s="4" t="str">
        <f>IFERROR(VLOOKUP($A95,'Race 8 - Motorplex Kermese'!$L:$N,3,FALSE),"")</f>
        <v/>
      </c>
      <c r="K95" s="4" t="str">
        <f>IFERROR(VLOOKUP($A95,'Race 9 - Road Champs'!$L:$N,3,FALSE),"")</f>
        <v/>
      </c>
      <c r="L95" s="4">
        <f>SUM(C95:K95)</f>
        <v>4</v>
      </c>
    </row>
    <row r="96" spans="1:12" x14ac:dyDescent="0.25">
      <c r="A96" s="3" t="s">
        <v>290</v>
      </c>
      <c r="B96" s="3" t="str">
        <f>IFERROR(VLOOKUP(A96,'Race 9 - Road Champs'!C94:D146,2,FALSE),"")</f>
        <v/>
      </c>
      <c r="C96" s="4">
        <f>IFERROR(VLOOKUP($A96,'Race 1 - Serpentine'!$L:$N,3,FALSE),"")</f>
        <v>2</v>
      </c>
      <c r="D96" s="4" t="str">
        <f>IFERROR(VLOOKUP($A96,'Race 2 - Dog Hill'!$L:$N,3,FALSE),"")</f>
        <v/>
      </c>
      <c r="E96" s="4">
        <f>IFERROR(VLOOKUP($A96,'Race 3 - North Dandalup'!$L:$N,3,FALSE),"")</f>
        <v>2</v>
      </c>
      <c r="F96" s="4" t="str">
        <f>IFERROR(VLOOKUP($A96,'Race 4 - Casuarina'!$L:$N,3,FALSE),"")</f>
        <v/>
      </c>
      <c r="G96" s="4" t="str">
        <f>IFERROR(VLOOKUP($A96,'Race  5 - Dog Hill'!$L:$N,3,FALSE),"")</f>
        <v/>
      </c>
      <c r="H96" s="4" t="str">
        <f>IFERROR(VLOOKUP($A96,'Race 6 - Serpentine'!$L:$N,3,FALSE),"")</f>
        <v/>
      </c>
      <c r="I96" s="4" t="str">
        <f>IFERROR(VLOOKUP($A96,'Race 7 - Presidents Cup'!$L:$N,3,FALSE),"")</f>
        <v/>
      </c>
      <c r="J96" s="4" t="str">
        <f>IFERROR(VLOOKUP($A96,'Race 8 - Motorplex Kermese'!$L:$N,3,FALSE),"")</f>
        <v/>
      </c>
      <c r="K96" s="4" t="str">
        <f>IFERROR(VLOOKUP($A96,'Race 9 - Road Champs'!$L:$N,3,FALSE),"")</f>
        <v/>
      </c>
      <c r="L96" s="4">
        <f>SUM(C96:K96)</f>
        <v>4</v>
      </c>
    </row>
    <row r="97" spans="1:12" x14ac:dyDescent="0.25">
      <c r="A97" s="3" t="s">
        <v>303</v>
      </c>
      <c r="B97" s="3" t="str">
        <f>IFERROR(VLOOKUP(A97,'Race 9 - Road Champs'!C95:D147,2,FALSE),"")</f>
        <v/>
      </c>
      <c r="C97" s="4">
        <f>IFERROR(VLOOKUP($A97,'Race 1 - Serpentine'!$L:$N,3,FALSE),"")</f>
        <v>2</v>
      </c>
      <c r="D97" s="4">
        <f>IFERROR(VLOOKUP($A97,'Race 2 - Dog Hill'!$L:$N,3,FALSE),"")</f>
        <v>2</v>
      </c>
      <c r="E97" s="4" t="str">
        <f>IFERROR(VLOOKUP($A97,'Race 3 - North Dandalup'!$L:$N,3,FALSE),"")</f>
        <v/>
      </c>
      <c r="F97" s="4" t="str">
        <f>IFERROR(VLOOKUP($A97,'Race 4 - Casuarina'!$L:$N,3,FALSE),"")</f>
        <v/>
      </c>
      <c r="G97" s="4" t="str">
        <f>IFERROR(VLOOKUP($A97,'Race  5 - Dog Hill'!$L:$N,3,FALSE),"")</f>
        <v/>
      </c>
      <c r="H97" s="4" t="str">
        <f>IFERROR(VLOOKUP($A97,'Race 6 - Serpentine'!$L:$N,3,FALSE),"")</f>
        <v/>
      </c>
      <c r="I97" s="4" t="str">
        <f>IFERROR(VLOOKUP($A97,'Race 7 - Presidents Cup'!$L:$N,3,FALSE),"")</f>
        <v/>
      </c>
      <c r="J97" s="4" t="str">
        <f>IFERROR(VLOOKUP($A97,'Race 8 - Motorplex Kermese'!$L:$N,3,FALSE),"")</f>
        <v/>
      </c>
      <c r="K97" s="4" t="str">
        <f>IFERROR(VLOOKUP($A97,'Race 9 - Road Champs'!$L:$N,3,FALSE),"")</f>
        <v/>
      </c>
      <c r="L97" s="4">
        <f>SUM(C97:K97)</f>
        <v>4</v>
      </c>
    </row>
    <row r="98" spans="1:12" x14ac:dyDescent="0.25">
      <c r="A98" s="3" t="s">
        <v>342</v>
      </c>
      <c r="B98" s="3" t="str">
        <f>IFERROR(VLOOKUP(A98,'Race 9 - Road Champs'!C96:D148,2,FALSE),"")</f>
        <v/>
      </c>
      <c r="C98" s="4" t="str">
        <f>IFERROR(VLOOKUP($A98,'Race 1 - Serpentine'!$L:$N,3,FALSE),"")</f>
        <v/>
      </c>
      <c r="D98" s="4" t="str">
        <f>IFERROR(VLOOKUP($A98,'Race 2 - Dog Hill'!$L:$N,3,FALSE),"")</f>
        <v/>
      </c>
      <c r="E98" s="4" t="str">
        <f>IFERROR(VLOOKUP($A98,'Race 3 - North Dandalup'!$L:$N,3,FALSE),"")</f>
        <v/>
      </c>
      <c r="F98" s="4">
        <f>IFERROR(VLOOKUP($A98,'Race 4 - Casuarina'!$L:$N,3,FALSE),"")</f>
        <v>2</v>
      </c>
      <c r="G98" s="4">
        <f>IFERROR(VLOOKUP($A98,'Race  5 - Dog Hill'!$L:$N,3,FALSE),"")</f>
        <v>2</v>
      </c>
      <c r="H98" s="4" t="str">
        <f>IFERROR(VLOOKUP($A98,'Race 6 - Serpentine'!$L:$N,3,FALSE),"")</f>
        <v/>
      </c>
      <c r="I98" s="4" t="str">
        <f>IFERROR(VLOOKUP($A98,'Race 7 - Presidents Cup'!$L:$N,3,FALSE),"")</f>
        <v/>
      </c>
      <c r="J98" s="4" t="str">
        <f>IFERROR(VLOOKUP($A98,'Race 8 - Motorplex Kermese'!$L:$N,3,FALSE),"")</f>
        <v/>
      </c>
      <c r="K98" s="4" t="str">
        <f>IFERROR(VLOOKUP($A98,'Race 9 - Road Champs'!$L:$N,3,FALSE),"")</f>
        <v/>
      </c>
      <c r="L98" s="4">
        <f>SUM(C98:K98)</f>
        <v>4</v>
      </c>
    </row>
    <row r="99" spans="1:12" x14ac:dyDescent="0.25">
      <c r="A99" s="3" t="s">
        <v>414</v>
      </c>
      <c r="B99" s="3" t="str">
        <f>IFERROR(VLOOKUP(A99,'Race 9 - Road Champs'!C97:D149,2,FALSE),"")</f>
        <v/>
      </c>
      <c r="C99" s="4">
        <f>IFERROR(VLOOKUP($A99,'Race 1 - Serpentine'!$L:$N,3,FALSE),"")</f>
        <v>2</v>
      </c>
      <c r="D99" s="4">
        <f>IFERROR(VLOOKUP($A99,'Race 2 - Dog Hill'!$L:$N,3,FALSE),"")</f>
        <v>2</v>
      </c>
      <c r="E99" s="4" t="str">
        <f>IFERROR(VLOOKUP($A99,'Race 3 - North Dandalup'!$L:$N,3,FALSE),"")</f>
        <v/>
      </c>
      <c r="F99" s="4" t="str">
        <f>IFERROR(VLOOKUP($A99,'Race 4 - Casuarina'!$L:$N,3,FALSE),"")</f>
        <v/>
      </c>
      <c r="G99" s="4" t="str">
        <f>IFERROR(VLOOKUP($A99,'Race  5 - Dog Hill'!$L:$N,3,FALSE),"")</f>
        <v/>
      </c>
      <c r="H99" s="4" t="str">
        <f>IFERROR(VLOOKUP($A99,'Race 6 - Serpentine'!$L:$N,3,FALSE),"")</f>
        <v/>
      </c>
      <c r="I99" s="4" t="str">
        <f>IFERROR(VLOOKUP($A99,'Race 7 - Presidents Cup'!$L:$N,3,FALSE),"")</f>
        <v/>
      </c>
      <c r="J99" s="4" t="str">
        <f>IFERROR(VLOOKUP($A99,'Race 8 - Motorplex Kermese'!$L:$N,3,FALSE),"")</f>
        <v/>
      </c>
      <c r="K99" s="4" t="str">
        <f>IFERROR(VLOOKUP($A99,'Race 9 - Road Champs'!$L:$N,3,FALSE),"")</f>
        <v/>
      </c>
      <c r="L99" s="4">
        <f>SUM(C99:K99)</f>
        <v>4</v>
      </c>
    </row>
    <row r="100" spans="1:12" x14ac:dyDescent="0.25">
      <c r="A100" s="3" t="s">
        <v>1620</v>
      </c>
      <c r="B100" s="3" t="str">
        <f>IFERROR(VLOOKUP(A100,'Race 9 - Road Champs'!C98:D150,2,FALSE),"")</f>
        <v/>
      </c>
      <c r="C100" s="4">
        <f>IFERROR(VLOOKUP($A100,'Race 1 - Serpentine'!$L:$N,3,FALSE),"")</f>
        <v>2</v>
      </c>
      <c r="D100" s="4">
        <f>IFERROR(VLOOKUP($A100,'Race 2 - Dog Hill'!$L:$N,3,FALSE),"")</f>
        <v>0</v>
      </c>
      <c r="E100" s="4">
        <f>IFERROR(VLOOKUP($A100,'Race 3 - North Dandalup'!$L:$N,3,FALSE),"")</f>
        <v>2</v>
      </c>
      <c r="F100" s="4" t="str">
        <f>IFERROR(VLOOKUP($A100,'Race 4 - Casuarina'!$L:$N,3,FALSE),"")</f>
        <v/>
      </c>
      <c r="G100" s="4" t="str">
        <f>IFERROR(VLOOKUP($A100,'Race  5 - Dog Hill'!$L:$N,3,FALSE),"")</f>
        <v/>
      </c>
      <c r="H100" s="4" t="str">
        <f>IFERROR(VLOOKUP($A100,'Race 6 - Serpentine'!$L:$N,3,FALSE),"")</f>
        <v/>
      </c>
      <c r="I100" s="4" t="str">
        <f>IFERROR(VLOOKUP($A100,'Race 7 - Presidents Cup'!$L:$N,3,FALSE),"")</f>
        <v/>
      </c>
      <c r="J100" s="4" t="str">
        <f>IFERROR(VLOOKUP($A100,'Race 8 - Motorplex Kermese'!$L:$N,3,FALSE),"")</f>
        <v/>
      </c>
      <c r="K100" s="4" t="str">
        <f>IFERROR(VLOOKUP($A100,'Race 9 - Road Champs'!$L:$N,3,FALSE),"")</f>
        <v/>
      </c>
      <c r="L100" s="4">
        <f>SUM(C100:K100)</f>
        <v>4</v>
      </c>
    </row>
    <row r="101" spans="1:12" x14ac:dyDescent="0.25">
      <c r="A101" s="3" t="s">
        <v>421</v>
      </c>
      <c r="B101" s="3" t="str">
        <f>IFERROR(VLOOKUP(A101,'Race 9 - Road Champs'!C99:D151,2,FALSE),"")</f>
        <v/>
      </c>
      <c r="C101" s="4">
        <f>IFERROR(VLOOKUP($A101,'Race 1 - Serpentine'!$L:$N,3,FALSE),"")</f>
        <v>1</v>
      </c>
      <c r="D101" s="4" t="str">
        <f>IFERROR(VLOOKUP($A101,'Race 2 - Dog Hill'!$L:$N,3,FALSE),"")</f>
        <v/>
      </c>
      <c r="E101" s="4">
        <f>IFERROR(VLOOKUP($A101,'Race 3 - North Dandalup'!$L:$N,3,FALSE),"")</f>
        <v>2</v>
      </c>
      <c r="F101" s="4" t="str">
        <f>IFERROR(VLOOKUP($A101,'Race 4 - Casuarina'!$L:$N,3,FALSE),"")</f>
        <v/>
      </c>
      <c r="G101" s="4">
        <f>IFERROR(VLOOKUP($A101,'Race  5 - Dog Hill'!$L:$N,3,FALSE),"")</f>
        <v>1</v>
      </c>
      <c r="H101" s="4">
        <f>IFERROR(VLOOKUP($A101,'Race 6 - Serpentine'!$L:$N,3,FALSE),"")</f>
        <v>0</v>
      </c>
      <c r="I101" s="4" t="str">
        <f>IFERROR(VLOOKUP($A101,'Race 7 - Presidents Cup'!$L:$N,3,FALSE),"")</f>
        <v/>
      </c>
      <c r="J101" s="4" t="str">
        <f>IFERROR(VLOOKUP($A101,'Race 8 - Motorplex Kermese'!$L:$N,3,FALSE),"")</f>
        <v/>
      </c>
      <c r="K101" s="4" t="str">
        <f>IFERROR(VLOOKUP($A101,'Race 9 - Road Champs'!$L:$N,3,FALSE),"")</f>
        <v/>
      </c>
      <c r="L101" s="4">
        <f>SUM(C101:K101)</f>
        <v>4</v>
      </c>
    </row>
    <row r="102" spans="1:12" x14ac:dyDescent="0.25">
      <c r="A102" s="3" t="s">
        <v>1622</v>
      </c>
      <c r="B102" s="3" t="str">
        <f>IFERROR(VLOOKUP(A102,'Race 9 - Road Champs'!C100:D152,2,FALSE),"")</f>
        <v/>
      </c>
      <c r="C102" s="4" t="str">
        <f>IFERROR(VLOOKUP($A102,'Race 1 - Serpentine'!$L:$N,3,FALSE),"")</f>
        <v/>
      </c>
      <c r="D102" s="4" t="str">
        <f>IFERROR(VLOOKUP($A102,'Race 2 - Dog Hill'!$L:$N,3,FALSE),"")</f>
        <v/>
      </c>
      <c r="E102" s="4" t="str">
        <f>IFERROR(VLOOKUP($A102,'Race 3 - North Dandalup'!$L:$N,3,FALSE),"")</f>
        <v/>
      </c>
      <c r="F102" s="4">
        <f>IFERROR(VLOOKUP($A102,'Race 4 - Casuarina'!$L:$N,3,FALSE),"")</f>
        <v>2</v>
      </c>
      <c r="G102" s="4">
        <f>IFERROR(VLOOKUP($A102,'Race  5 - Dog Hill'!$L:$N,3,FALSE),"")</f>
        <v>2</v>
      </c>
      <c r="H102" s="4" t="str">
        <f>IFERROR(VLOOKUP($A102,'Race 6 - Serpentine'!$L:$N,3,FALSE),"")</f>
        <v/>
      </c>
      <c r="I102" s="4" t="str">
        <f>IFERROR(VLOOKUP($A102,'Race 7 - Presidents Cup'!$L:$N,3,FALSE),"")</f>
        <v/>
      </c>
      <c r="J102" s="4" t="str">
        <f>IFERROR(VLOOKUP($A102,'Race 8 - Motorplex Kermese'!$L:$N,3,FALSE),"")</f>
        <v/>
      </c>
      <c r="K102" s="4" t="str">
        <f>IFERROR(VLOOKUP($A102,'Race 9 - Road Champs'!$L:$N,3,FALSE),"")</f>
        <v/>
      </c>
      <c r="L102" s="4">
        <f>SUM(C102:K102)</f>
        <v>4</v>
      </c>
    </row>
    <row r="103" spans="1:12" x14ac:dyDescent="0.25">
      <c r="A103" s="3" t="s">
        <v>431</v>
      </c>
      <c r="B103" s="3" t="str">
        <f>IFERROR(VLOOKUP(A103,'Race 9 - Road Champs'!C101:D153,2,FALSE),"")</f>
        <v/>
      </c>
      <c r="C103" s="4" t="str">
        <f>IFERROR(VLOOKUP($A103,'Race 1 - Serpentine'!$L:$N,3,FALSE),"")</f>
        <v/>
      </c>
      <c r="D103" s="4" t="str">
        <f>IFERROR(VLOOKUP($A103,'Race 2 - Dog Hill'!$L:$N,3,FALSE),"")</f>
        <v/>
      </c>
      <c r="E103" s="4">
        <f>IFERROR(VLOOKUP($A103,'Race 3 - North Dandalup'!$L:$N,3,FALSE),"")</f>
        <v>2</v>
      </c>
      <c r="F103" s="4" t="str">
        <f>IFERROR(VLOOKUP($A103,'Race 4 - Casuarina'!$L:$N,3,FALSE),"")</f>
        <v/>
      </c>
      <c r="G103" s="4" t="str">
        <f>IFERROR(VLOOKUP($A103,'Race  5 - Dog Hill'!$L:$N,3,FALSE),"")</f>
        <v/>
      </c>
      <c r="H103" s="4">
        <f>IFERROR(VLOOKUP($A103,'Race 6 - Serpentine'!$L:$N,3,FALSE),"")</f>
        <v>2</v>
      </c>
      <c r="I103" s="4" t="str">
        <f>IFERROR(VLOOKUP($A103,'Race 7 - Presidents Cup'!$L:$N,3,FALSE),"")</f>
        <v/>
      </c>
      <c r="J103" s="4" t="str">
        <f>IFERROR(VLOOKUP($A103,'Race 8 - Motorplex Kermese'!$L:$N,3,FALSE),"")</f>
        <v/>
      </c>
      <c r="K103" s="4" t="str">
        <f>IFERROR(VLOOKUP($A103,'Race 9 - Road Champs'!$L:$N,3,FALSE),"")</f>
        <v/>
      </c>
      <c r="L103" s="4">
        <f>SUM(C103:K103)</f>
        <v>4</v>
      </c>
    </row>
    <row r="104" spans="1:12" x14ac:dyDescent="0.25">
      <c r="A104" s="3" t="s">
        <v>1595</v>
      </c>
      <c r="B104" s="3" t="str">
        <f>IFERROR(VLOOKUP(A104,'Race 9 - Road Champs'!C102:D154,2,FALSE),"")</f>
        <v/>
      </c>
      <c r="C104" s="4">
        <f>IFERROR(VLOOKUP($A104,'Race 1 - Serpentine'!$L:$N,3,FALSE),"")</f>
        <v>0</v>
      </c>
      <c r="D104" s="4">
        <f>IFERROR(VLOOKUP($A104,'Race 2 - Dog Hill'!$L:$N,3,FALSE),"")</f>
        <v>0</v>
      </c>
      <c r="E104" s="4" t="str">
        <f>IFERROR(VLOOKUP($A104,'Race 3 - North Dandalup'!$L:$N,3,FALSE),"")</f>
        <v/>
      </c>
      <c r="F104" s="4">
        <f>IFERROR(VLOOKUP($A104,'Race 4 - Casuarina'!$L:$N,3,FALSE),"")</f>
        <v>2</v>
      </c>
      <c r="G104" s="4">
        <f>IFERROR(VLOOKUP($A104,'Race  5 - Dog Hill'!$L:$N,3,FALSE),"")</f>
        <v>1</v>
      </c>
      <c r="H104" s="4" t="str">
        <f>IFERROR(VLOOKUP($A104,'Race 6 - Serpentine'!$L:$N,3,FALSE),"")</f>
        <v/>
      </c>
      <c r="I104" s="4" t="str">
        <f>IFERROR(VLOOKUP($A104,'Race 7 - Presidents Cup'!$L:$N,3,FALSE),"")</f>
        <v/>
      </c>
      <c r="J104" s="4" t="str">
        <f>IFERROR(VLOOKUP($A104,'Race 8 - Motorplex Kermese'!$L:$N,3,FALSE),"")</f>
        <v/>
      </c>
      <c r="K104" s="4" t="str">
        <f>IFERROR(VLOOKUP($A104,'Race 9 - Road Champs'!$L:$N,3,FALSE),"")</f>
        <v/>
      </c>
      <c r="L104" s="4">
        <f>SUM(C104:K104)</f>
        <v>3</v>
      </c>
    </row>
    <row r="105" spans="1:12" x14ac:dyDescent="0.25">
      <c r="A105" s="3" t="s">
        <v>377</v>
      </c>
      <c r="B105" s="3" t="str">
        <f>IFERROR(VLOOKUP(A105,'Race 9 - Road Champs'!C103:D155,2,FALSE),"")</f>
        <v/>
      </c>
      <c r="C105" s="4" t="str">
        <f>IFERROR(VLOOKUP($A105,'Race 1 - Serpentine'!$L:$N,3,FALSE),"")</f>
        <v/>
      </c>
      <c r="D105" s="4" t="str">
        <f>IFERROR(VLOOKUP($A105,'Race 2 - Dog Hill'!$L:$N,3,FALSE),"")</f>
        <v/>
      </c>
      <c r="E105" s="4">
        <f>IFERROR(VLOOKUP($A105,'Race 3 - North Dandalup'!$L:$N,3,FALSE),"")</f>
        <v>2</v>
      </c>
      <c r="F105" s="4">
        <f>IFERROR(VLOOKUP($A105,'Race 4 - Casuarina'!$L:$N,3,FALSE),"")</f>
        <v>1</v>
      </c>
      <c r="G105" s="4" t="str">
        <f>IFERROR(VLOOKUP($A105,'Race  5 - Dog Hill'!$L:$N,3,FALSE),"")</f>
        <v/>
      </c>
      <c r="H105" s="4" t="str">
        <f>IFERROR(VLOOKUP($A105,'Race 6 - Serpentine'!$L:$N,3,FALSE),"")</f>
        <v/>
      </c>
      <c r="I105" s="4" t="str">
        <f>IFERROR(VLOOKUP($A105,'Race 7 - Presidents Cup'!$L:$N,3,FALSE),"")</f>
        <v/>
      </c>
      <c r="J105" s="4" t="str">
        <f>IFERROR(VLOOKUP($A105,'Race 8 - Motorplex Kermese'!$L:$N,3,FALSE),"")</f>
        <v/>
      </c>
      <c r="K105" s="4" t="str">
        <f>IFERROR(VLOOKUP($A105,'Race 9 - Road Champs'!$L:$N,3,FALSE),"")</f>
        <v/>
      </c>
      <c r="L105" s="4">
        <f>SUM(C105:K105)</f>
        <v>3</v>
      </c>
    </row>
    <row r="106" spans="1:12" x14ac:dyDescent="0.25">
      <c r="A106" s="3" t="s">
        <v>222</v>
      </c>
      <c r="B106" s="3" t="str">
        <f>IFERROR(VLOOKUP(A106,'Race 9 - Road Champs'!C104:D156,2,FALSE),"")</f>
        <v/>
      </c>
      <c r="C106" s="4">
        <f>IFERROR(VLOOKUP($A106,'Race 1 - Serpentine'!$L:$N,3,FALSE),"")</f>
        <v>1</v>
      </c>
      <c r="D106" s="4">
        <f>IFERROR(VLOOKUP($A106,'Race 2 - Dog Hill'!$L:$N,3,FALSE),"")</f>
        <v>2</v>
      </c>
      <c r="E106" s="4" t="str">
        <f>IFERROR(VLOOKUP($A106,'Race 3 - North Dandalup'!$L:$N,3,FALSE),"")</f>
        <v/>
      </c>
      <c r="F106" s="4" t="str">
        <f>IFERROR(VLOOKUP($A106,'Race 4 - Casuarina'!$L:$N,3,FALSE),"")</f>
        <v/>
      </c>
      <c r="G106" s="4" t="str">
        <f>IFERROR(VLOOKUP($A106,'Race  5 - Dog Hill'!$L:$N,3,FALSE),"")</f>
        <v/>
      </c>
      <c r="H106" s="4" t="str">
        <f>IFERROR(VLOOKUP($A106,'Race 6 - Serpentine'!$L:$N,3,FALSE),"")</f>
        <v/>
      </c>
      <c r="I106" s="4" t="str">
        <f>IFERROR(VLOOKUP($A106,'Race 7 - Presidents Cup'!$L:$N,3,FALSE),"")</f>
        <v/>
      </c>
      <c r="J106" s="4" t="str">
        <f>IFERROR(VLOOKUP($A106,'Race 8 - Motorplex Kermese'!$L:$N,3,FALSE),"")</f>
        <v/>
      </c>
      <c r="K106" s="4" t="str">
        <f>IFERROR(VLOOKUP($A106,'Race 9 - Road Champs'!$L:$N,3,FALSE),"")</f>
        <v/>
      </c>
      <c r="L106" s="4">
        <f>SUM(C106:K106)</f>
        <v>3</v>
      </c>
    </row>
    <row r="107" spans="1:12" x14ac:dyDescent="0.25">
      <c r="A107" s="3" t="s">
        <v>335</v>
      </c>
      <c r="B107" s="3" t="str">
        <f>IFERROR(VLOOKUP(A107,'Race 9 - Road Champs'!C105:D157,2,FALSE),"")</f>
        <v/>
      </c>
      <c r="C107" s="4" t="str">
        <f>IFERROR(VLOOKUP($A107,'Race 1 - Serpentine'!$L:$N,3,FALSE),"")</f>
        <v/>
      </c>
      <c r="D107" s="4" t="str">
        <f>IFERROR(VLOOKUP($A107,'Race 2 - Dog Hill'!$L:$N,3,FALSE),"")</f>
        <v/>
      </c>
      <c r="E107" s="4" t="str">
        <f>IFERROR(VLOOKUP($A107,'Race 3 - North Dandalup'!$L:$N,3,FALSE),"")</f>
        <v/>
      </c>
      <c r="F107" s="4" t="str">
        <f>IFERROR(VLOOKUP($A107,'Race 4 - Casuarina'!$L:$N,3,FALSE),"")</f>
        <v/>
      </c>
      <c r="G107" s="4" t="str">
        <f>IFERROR(VLOOKUP($A107,'Race  5 - Dog Hill'!$L:$N,3,FALSE),"")</f>
        <v/>
      </c>
      <c r="H107" s="4" t="str">
        <f>IFERROR(VLOOKUP($A107,'Race 6 - Serpentine'!$L:$N,3,FALSE),"")</f>
        <v/>
      </c>
      <c r="I107" s="4" t="str">
        <f>IFERROR(VLOOKUP($A107,'Race 7 - Presidents Cup'!$L:$N,3,FALSE),"")</f>
        <v/>
      </c>
      <c r="J107" s="4">
        <f>IFERROR(VLOOKUP($A107,'Race 8 - Motorplex Kermese'!$L:$N,3,FALSE),"")</f>
        <v>3</v>
      </c>
      <c r="K107" s="4" t="str">
        <f>IFERROR(VLOOKUP($A107,'Race 9 - Road Champs'!$L:$N,3,FALSE),"")</f>
        <v/>
      </c>
      <c r="L107" s="4">
        <f>SUM(C107:K107)</f>
        <v>3</v>
      </c>
    </row>
    <row r="108" spans="1:12" x14ac:dyDescent="0.25">
      <c r="A108" s="3" t="s">
        <v>282</v>
      </c>
      <c r="B108" s="3" t="str">
        <f>IFERROR(VLOOKUP(A108,'Race 9 - Road Champs'!C107:D159,2,FALSE),"")</f>
        <v/>
      </c>
      <c r="C108" s="4" t="str">
        <f>IFERROR(VLOOKUP($A108,'Race 1 - Serpentine'!$L:$N,3,FALSE),"")</f>
        <v/>
      </c>
      <c r="D108" s="4" t="str">
        <f>IFERROR(VLOOKUP($A108,'Race 2 - Dog Hill'!$L:$N,3,FALSE),"")</f>
        <v/>
      </c>
      <c r="E108" s="4">
        <f>IFERROR(VLOOKUP($A108,'Race 3 - North Dandalup'!$L:$N,3,FALSE),"")</f>
        <v>2</v>
      </c>
      <c r="F108" s="4" t="str">
        <f>IFERROR(VLOOKUP($A108,'Race 4 - Casuarina'!$L:$N,3,FALSE),"")</f>
        <v/>
      </c>
      <c r="G108" s="4" t="str">
        <f>IFERROR(VLOOKUP($A108,'Race  5 - Dog Hill'!$L:$N,3,FALSE),"")</f>
        <v/>
      </c>
      <c r="H108" s="4" t="str">
        <f>IFERROR(VLOOKUP($A108,'Race 6 - Serpentine'!$L:$N,3,FALSE),"")</f>
        <v/>
      </c>
      <c r="I108" s="4">
        <f>IFERROR(VLOOKUP($A108,'Race 7 - Presidents Cup'!$L:$N,3,FALSE),"")</f>
        <v>0</v>
      </c>
      <c r="J108" s="4" t="str">
        <f>IFERROR(VLOOKUP($A108,'Race 8 - Motorplex Kermese'!$L:$N,3,FALSE),"")</f>
        <v/>
      </c>
      <c r="K108" s="4" t="str">
        <f>IFERROR(VLOOKUP($A108,'Race 9 - Road Champs'!$L:$N,3,FALSE),"")</f>
        <v/>
      </c>
      <c r="L108" s="4">
        <f>SUM(C108:K108)</f>
        <v>2</v>
      </c>
    </row>
    <row r="109" spans="1:12" x14ac:dyDescent="0.25">
      <c r="A109" s="3" t="s">
        <v>287</v>
      </c>
      <c r="B109" s="3" t="str">
        <f>IFERROR(VLOOKUP(A109,'Race 9 - Road Champs'!C108:D160,2,FALSE),"")</f>
        <v/>
      </c>
      <c r="C109" s="4" t="str">
        <f>IFERROR(VLOOKUP($A109,'Race 1 - Serpentine'!$L:$N,3,FALSE),"")</f>
        <v/>
      </c>
      <c r="D109" s="4" t="str">
        <f>IFERROR(VLOOKUP($A109,'Race 2 - Dog Hill'!$L:$N,3,FALSE),"")</f>
        <v/>
      </c>
      <c r="E109" s="4">
        <f>IFERROR(VLOOKUP($A109,'Race 3 - North Dandalup'!$L:$N,3,FALSE),"")</f>
        <v>2</v>
      </c>
      <c r="F109" s="4" t="str">
        <f>IFERROR(VLOOKUP($A109,'Race 4 - Casuarina'!$L:$N,3,FALSE),"")</f>
        <v/>
      </c>
      <c r="G109" s="4" t="str">
        <f>IFERROR(VLOOKUP($A109,'Race  5 - Dog Hill'!$L:$N,3,FALSE),"")</f>
        <v/>
      </c>
      <c r="H109" s="4" t="str">
        <f>IFERROR(VLOOKUP($A109,'Race 6 - Serpentine'!$L:$N,3,FALSE),"")</f>
        <v/>
      </c>
      <c r="I109" s="4" t="str">
        <f>IFERROR(VLOOKUP($A109,'Race 7 - Presidents Cup'!$L:$N,3,FALSE),"")</f>
        <v/>
      </c>
      <c r="J109" s="4" t="str">
        <f>IFERROR(VLOOKUP($A109,'Race 8 - Motorplex Kermese'!$L:$N,3,FALSE),"")</f>
        <v/>
      </c>
      <c r="K109" s="4" t="str">
        <f>IFERROR(VLOOKUP($A109,'Race 9 - Road Champs'!$L:$N,3,FALSE),"")</f>
        <v/>
      </c>
      <c r="L109" s="4">
        <f>SUM(C109:K109)</f>
        <v>2</v>
      </c>
    </row>
    <row r="110" spans="1:12" x14ac:dyDescent="0.25">
      <c r="A110" s="3" t="s">
        <v>1598</v>
      </c>
      <c r="B110" s="3" t="str">
        <f>IFERROR(VLOOKUP(A110,'Race 9 - Road Champs'!C109:D161,2,FALSE),"")</f>
        <v/>
      </c>
      <c r="C110" s="4" t="str">
        <f>IFERROR(VLOOKUP($A110,'Race 1 - Serpentine'!$L:$N,3,FALSE),"")</f>
        <v/>
      </c>
      <c r="D110" s="4" t="str">
        <f>IFERROR(VLOOKUP($A110,'Race 2 - Dog Hill'!$L:$N,3,FALSE),"")</f>
        <v/>
      </c>
      <c r="E110" s="4">
        <f>IFERROR(VLOOKUP($A110,'Race 3 - North Dandalup'!$L:$N,3,FALSE),"")</f>
        <v>2</v>
      </c>
      <c r="F110" s="4" t="str">
        <f>IFERROR(VLOOKUP($A110,'Race 4 - Casuarina'!$L:$N,3,FALSE),"")</f>
        <v/>
      </c>
      <c r="G110" s="4" t="str">
        <f>IFERROR(VLOOKUP($A110,'Race  5 - Dog Hill'!$L:$N,3,FALSE),"")</f>
        <v/>
      </c>
      <c r="H110" s="4" t="str">
        <f>IFERROR(VLOOKUP($A110,'Race 6 - Serpentine'!$L:$N,3,FALSE),"")</f>
        <v/>
      </c>
      <c r="I110" s="4" t="str">
        <f>IFERROR(VLOOKUP($A110,'Race 7 - Presidents Cup'!$L:$N,3,FALSE),"")</f>
        <v/>
      </c>
      <c r="J110" s="4" t="str">
        <f>IFERROR(VLOOKUP($A110,'Race 8 - Motorplex Kermese'!$L:$N,3,FALSE),"")</f>
        <v/>
      </c>
      <c r="K110" s="4" t="str">
        <f>IFERROR(VLOOKUP($A110,'Race 9 - Road Champs'!$L:$N,3,FALSE),"")</f>
        <v/>
      </c>
      <c r="L110" s="4">
        <f>SUM(C110:K110)</f>
        <v>2</v>
      </c>
    </row>
    <row r="111" spans="1:12" x14ac:dyDescent="0.25">
      <c r="A111" s="3" t="s">
        <v>296</v>
      </c>
      <c r="B111" s="3" t="str">
        <f>IFERROR(VLOOKUP(A111,'Race 9 - Road Champs'!C110:D162,2,FALSE),"")</f>
        <v/>
      </c>
      <c r="C111" s="4" t="str">
        <f>IFERROR(VLOOKUP($A111,'Race 1 - Serpentine'!$L:$N,3,FALSE),"")</f>
        <v/>
      </c>
      <c r="D111" s="4">
        <f>IFERROR(VLOOKUP($A111,'Race 2 - Dog Hill'!$L:$N,3,FALSE),"")</f>
        <v>2</v>
      </c>
      <c r="E111" s="4" t="str">
        <f>IFERROR(VLOOKUP($A111,'Race 3 - North Dandalup'!$L:$N,3,FALSE),"")</f>
        <v/>
      </c>
      <c r="F111" s="4" t="str">
        <f>IFERROR(VLOOKUP($A111,'Race 4 - Casuarina'!$L:$N,3,FALSE),"")</f>
        <v/>
      </c>
      <c r="G111" s="4" t="str">
        <f>IFERROR(VLOOKUP($A111,'Race  5 - Dog Hill'!$L:$N,3,FALSE),"")</f>
        <v/>
      </c>
      <c r="H111" s="4" t="str">
        <f>IFERROR(VLOOKUP($A111,'Race 6 - Serpentine'!$L:$N,3,FALSE),"")</f>
        <v/>
      </c>
      <c r="I111" s="4" t="str">
        <f>IFERROR(VLOOKUP($A111,'Race 7 - Presidents Cup'!$L:$N,3,FALSE),"")</f>
        <v/>
      </c>
      <c r="J111" s="4" t="str">
        <f>IFERROR(VLOOKUP($A111,'Race 8 - Motorplex Kermese'!$L:$N,3,FALSE),"")</f>
        <v/>
      </c>
      <c r="K111" s="4" t="str">
        <f>IFERROR(VLOOKUP($A111,'Race 9 - Road Champs'!$L:$N,3,FALSE),"")</f>
        <v/>
      </c>
      <c r="L111" s="4">
        <f>SUM(C111:K111)</f>
        <v>2</v>
      </c>
    </row>
    <row r="112" spans="1:12" x14ac:dyDescent="0.25">
      <c r="A112" s="3" t="s">
        <v>1603</v>
      </c>
      <c r="B112" s="3" t="str">
        <f>IFERROR(VLOOKUP(A112,'Race 9 - Road Champs'!C111:D163,2,FALSE),"")</f>
        <v/>
      </c>
      <c r="C112" s="4" t="str">
        <f>IFERROR(VLOOKUP($A112,'Race 1 - Serpentine'!$L:$N,3,FALSE),"")</f>
        <v/>
      </c>
      <c r="D112" s="4" t="str">
        <f>IFERROR(VLOOKUP($A112,'Race 2 - Dog Hill'!$L:$N,3,FALSE),"")</f>
        <v/>
      </c>
      <c r="E112" s="4">
        <f>IFERROR(VLOOKUP($A112,'Race 3 - North Dandalup'!$L:$N,3,FALSE),"")</f>
        <v>2</v>
      </c>
      <c r="F112" s="4" t="str">
        <f>IFERROR(VLOOKUP($A112,'Race 4 - Casuarina'!$L:$N,3,FALSE),"")</f>
        <v/>
      </c>
      <c r="G112" s="4" t="str">
        <f>IFERROR(VLOOKUP($A112,'Race  5 - Dog Hill'!$L:$N,3,FALSE),"")</f>
        <v/>
      </c>
      <c r="H112" s="4" t="str">
        <f>IFERROR(VLOOKUP($A112,'Race 6 - Serpentine'!$L:$N,3,FALSE),"")</f>
        <v/>
      </c>
      <c r="I112" s="4" t="str">
        <f>IFERROR(VLOOKUP($A112,'Race 7 - Presidents Cup'!$L:$N,3,FALSE),"")</f>
        <v/>
      </c>
      <c r="J112" s="4" t="str">
        <f>IFERROR(VLOOKUP($A112,'Race 8 - Motorplex Kermese'!$L:$N,3,FALSE),"")</f>
        <v/>
      </c>
      <c r="K112" s="4" t="str">
        <f>IFERROR(VLOOKUP($A112,'Race 9 - Road Champs'!$L:$N,3,FALSE),"")</f>
        <v/>
      </c>
      <c r="L112" s="4">
        <f>SUM(C112:K112)</f>
        <v>2</v>
      </c>
    </row>
    <row r="113" spans="1:12" x14ac:dyDescent="0.25">
      <c r="A113" s="3" t="s">
        <v>345</v>
      </c>
      <c r="B113" s="3" t="str">
        <f>IFERROR(VLOOKUP(A113,'Race 9 - Road Champs'!C112:D164,2,FALSE),"")</f>
        <v/>
      </c>
      <c r="C113" s="4" t="str">
        <f>IFERROR(VLOOKUP($A113,'Race 1 - Serpentine'!$L:$N,3,FALSE),"")</f>
        <v/>
      </c>
      <c r="D113" s="4" t="str">
        <f>IFERROR(VLOOKUP($A113,'Race 2 - Dog Hill'!$L:$N,3,FALSE),"")</f>
        <v/>
      </c>
      <c r="E113" s="4">
        <f>IFERROR(VLOOKUP($A113,'Race 3 - North Dandalup'!$L:$N,3,FALSE),"")</f>
        <v>2</v>
      </c>
      <c r="F113" s="4" t="str">
        <f>IFERROR(VLOOKUP($A113,'Race 4 - Casuarina'!$L:$N,3,FALSE),"")</f>
        <v/>
      </c>
      <c r="G113" s="4" t="str">
        <f>IFERROR(VLOOKUP($A113,'Race  5 - Dog Hill'!$L:$N,3,FALSE),"")</f>
        <v/>
      </c>
      <c r="H113" s="4" t="str">
        <f>IFERROR(VLOOKUP($A113,'Race 6 - Serpentine'!$L:$N,3,FALSE),"")</f>
        <v/>
      </c>
      <c r="I113" s="4" t="str">
        <f>IFERROR(VLOOKUP($A113,'Race 7 - Presidents Cup'!$L:$N,3,FALSE),"")</f>
        <v/>
      </c>
      <c r="J113" s="4" t="str">
        <f>IFERROR(VLOOKUP($A113,'Race 8 - Motorplex Kermese'!$L:$N,3,FALSE),"")</f>
        <v/>
      </c>
      <c r="K113" s="4" t="str">
        <f>IFERROR(VLOOKUP($A113,'Race 9 - Road Champs'!$L:$N,3,FALSE),"")</f>
        <v/>
      </c>
      <c r="L113" s="4">
        <f>SUM(C113:K113)</f>
        <v>2</v>
      </c>
    </row>
    <row r="114" spans="1:12" x14ac:dyDescent="0.25">
      <c r="A114" s="3" t="s">
        <v>1605</v>
      </c>
      <c r="B114" s="3" t="str">
        <f>IFERROR(VLOOKUP(A114,'Race 9 - Road Champs'!C113:D165,2,FALSE),"")</f>
        <v/>
      </c>
      <c r="C114" s="4" t="str">
        <f>IFERROR(VLOOKUP($A114,'Race 1 - Serpentine'!$L:$N,3,FALSE),"")</f>
        <v/>
      </c>
      <c r="D114" s="4" t="str">
        <f>IFERROR(VLOOKUP($A114,'Race 2 - Dog Hill'!$L:$N,3,FALSE),"")</f>
        <v/>
      </c>
      <c r="E114" s="4">
        <f>IFERROR(VLOOKUP($A114,'Race 3 - North Dandalup'!$L:$N,3,FALSE),"")</f>
        <v>2</v>
      </c>
      <c r="F114" s="4" t="str">
        <f>IFERROR(VLOOKUP($A114,'Race 4 - Casuarina'!$L:$N,3,FALSE),"")</f>
        <v/>
      </c>
      <c r="G114" s="4" t="str">
        <f>IFERROR(VLOOKUP($A114,'Race  5 - Dog Hill'!$L:$N,3,FALSE),"")</f>
        <v/>
      </c>
      <c r="H114" s="4" t="str">
        <f>IFERROR(VLOOKUP($A114,'Race 6 - Serpentine'!$L:$N,3,FALSE),"")</f>
        <v/>
      </c>
      <c r="I114" s="4" t="str">
        <f>IFERROR(VLOOKUP($A114,'Race 7 - Presidents Cup'!$L:$N,3,FALSE),"")</f>
        <v/>
      </c>
      <c r="J114" s="4" t="str">
        <f>IFERROR(VLOOKUP($A114,'Race 8 - Motorplex Kermese'!$L:$N,3,FALSE),"")</f>
        <v/>
      </c>
      <c r="K114" s="4" t="str">
        <f>IFERROR(VLOOKUP($A114,'Race 9 - Road Champs'!$L:$N,3,FALSE),"")</f>
        <v/>
      </c>
      <c r="L114" s="4">
        <f>SUM(C114:K114)</f>
        <v>2</v>
      </c>
    </row>
    <row r="115" spans="1:12" x14ac:dyDescent="0.25">
      <c r="A115" s="3" t="s">
        <v>360</v>
      </c>
      <c r="B115" s="3" t="str">
        <f>IFERROR(VLOOKUP(A115,'Race 9 - Road Champs'!C114:D166,2,FALSE),"")</f>
        <v/>
      </c>
      <c r="C115" s="4" t="str">
        <f>IFERROR(VLOOKUP($A115,'Race 1 - Serpentine'!$L:$N,3,FALSE),"")</f>
        <v/>
      </c>
      <c r="D115" s="4" t="str">
        <f>IFERROR(VLOOKUP($A115,'Race 2 - Dog Hill'!$L:$N,3,FALSE),"")</f>
        <v/>
      </c>
      <c r="E115" s="4">
        <f>IFERROR(VLOOKUP($A115,'Race 3 - North Dandalup'!$L:$N,3,FALSE),"")</f>
        <v>2</v>
      </c>
      <c r="F115" s="4" t="str">
        <f>IFERROR(VLOOKUP($A115,'Race 4 - Casuarina'!$L:$N,3,FALSE),"")</f>
        <v/>
      </c>
      <c r="G115" s="4" t="str">
        <f>IFERROR(VLOOKUP($A115,'Race  5 - Dog Hill'!$L:$N,3,FALSE),"")</f>
        <v/>
      </c>
      <c r="H115" s="4" t="str">
        <f>IFERROR(VLOOKUP($A115,'Race 6 - Serpentine'!$L:$N,3,FALSE),"")</f>
        <v/>
      </c>
      <c r="I115" s="4" t="str">
        <f>IFERROR(VLOOKUP($A115,'Race 7 - Presidents Cup'!$L:$N,3,FALSE),"")</f>
        <v/>
      </c>
      <c r="J115" s="4" t="str">
        <f>IFERROR(VLOOKUP($A115,'Race 8 - Motorplex Kermese'!$L:$N,3,FALSE),"")</f>
        <v/>
      </c>
      <c r="K115" s="4" t="str">
        <f>IFERROR(VLOOKUP($A115,'Race 9 - Road Champs'!$L:$N,3,FALSE),"")</f>
        <v/>
      </c>
      <c r="L115" s="4">
        <f>SUM(C115:K115)</f>
        <v>2</v>
      </c>
    </row>
    <row r="116" spans="1:12" x14ac:dyDescent="0.25">
      <c r="A116" s="3" t="s">
        <v>378</v>
      </c>
      <c r="B116" s="3" t="str">
        <f>IFERROR(VLOOKUP(A116,'Race 9 - Road Champs'!C115:D167,2,FALSE),"")</f>
        <v/>
      </c>
      <c r="C116" s="4">
        <f>IFERROR(VLOOKUP($A116,'Race 1 - Serpentine'!$L:$N,3,FALSE),"")</f>
        <v>2</v>
      </c>
      <c r="D116" s="4" t="str">
        <f>IFERROR(VLOOKUP($A116,'Race 2 - Dog Hill'!$L:$N,3,FALSE),"")</f>
        <v/>
      </c>
      <c r="E116" s="4" t="str">
        <f>IFERROR(VLOOKUP($A116,'Race 3 - North Dandalup'!$L:$N,3,FALSE),"")</f>
        <v/>
      </c>
      <c r="F116" s="4" t="str">
        <f>IFERROR(VLOOKUP($A116,'Race 4 - Casuarina'!$L:$N,3,FALSE),"")</f>
        <v/>
      </c>
      <c r="G116" s="4" t="str">
        <f>IFERROR(VLOOKUP($A116,'Race  5 - Dog Hill'!$L:$N,3,FALSE),"")</f>
        <v/>
      </c>
      <c r="H116" s="4" t="str">
        <f>IFERROR(VLOOKUP($A116,'Race 6 - Serpentine'!$L:$N,3,FALSE),"")</f>
        <v/>
      </c>
      <c r="I116" s="4" t="str">
        <f>IFERROR(VLOOKUP($A116,'Race 7 - Presidents Cup'!$L:$N,3,FALSE),"")</f>
        <v/>
      </c>
      <c r="J116" s="4" t="str">
        <f>IFERROR(VLOOKUP($A116,'Race 8 - Motorplex Kermese'!$L:$N,3,FALSE),"")</f>
        <v/>
      </c>
      <c r="K116" s="4" t="str">
        <f>IFERROR(VLOOKUP($A116,'Race 9 - Road Champs'!$L:$N,3,FALSE),"")</f>
        <v/>
      </c>
      <c r="L116" s="4">
        <f>SUM(C116:K116)</f>
        <v>2</v>
      </c>
    </row>
    <row r="117" spans="1:12" x14ac:dyDescent="0.25">
      <c r="A117" s="3" t="s">
        <v>1611</v>
      </c>
      <c r="B117" s="3" t="str">
        <f>IFERROR(VLOOKUP(A117,'Race 9 - Road Champs'!C116:D168,2,FALSE),"")</f>
        <v/>
      </c>
      <c r="C117" s="4" t="str">
        <f>IFERROR(VLOOKUP($A117,'Race 1 - Serpentine'!$L:$N,3,FALSE),"")</f>
        <v/>
      </c>
      <c r="D117" s="4" t="str">
        <f>IFERROR(VLOOKUP($A117,'Race 2 - Dog Hill'!$L:$N,3,FALSE),"")</f>
        <v/>
      </c>
      <c r="E117" s="4">
        <f>IFERROR(VLOOKUP($A117,'Race 3 - North Dandalup'!$L:$N,3,FALSE),"")</f>
        <v>2</v>
      </c>
      <c r="F117" s="4" t="str">
        <f>IFERROR(VLOOKUP($A117,'Race 4 - Casuarina'!$L:$N,3,FALSE),"")</f>
        <v/>
      </c>
      <c r="G117" s="4" t="str">
        <f>IFERROR(VLOOKUP($A117,'Race  5 - Dog Hill'!$L:$N,3,FALSE),"")</f>
        <v/>
      </c>
      <c r="H117" s="4" t="str">
        <f>IFERROR(VLOOKUP($A117,'Race 6 - Serpentine'!$L:$N,3,FALSE),"")</f>
        <v/>
      </c>
      <c r="I117" s="4" t="str">
        <f>IFERROR(VLOOKUP($A117,'Race 7 - Presidents Cup'!$L:$N,3,FALSE),"")</f>
        <v/>
      </c>
      <c r="J117" s="4" t="str">
        <f>IFERROR(VLOOKUP($A117,'Race 8 - Motorplex Kermese'!$L:$N,3,FALSE),"")</f>
        <v/>
      </c>
      <c r="K117" s="4" t="str">
        <f>IFERROR(VLOOKUP($A117,'Race 9 - Road Champs'!$L:$N,3,FALSE),"")</f>
        <v/>
      </c>
      <c r="L117" s="4">
        <f>SUM(C117:K117)</f>
        <v>2</v>
      </c>
    </row>
    <row r="118" spans="1:12" x14ac:dyDescent="0.25">
      <c r="A118" s="3" t="s">
        <v>389</v>
      </c>
      <c r="B118" s="3" t="str">
        <f>IFERROR(VLOOKUP(A118,'Race 9 - Road Champs'!C117:D169,2,FALSE),"")</f>
        <v/>
      </c>
      <c r="C118" s="4" t="str">
        <f>IFERROR(VLOOKUP($A118,'Race 1 - Serpentine'!$L:$N,3,FALSE),"")</f>
        <v/>
      </c>
      <c r="D118" s="4" t="str">
        <f>IFERROR(VLOOKUP($A118,'Race 2 - Dog Hill'!$L:$N,3,FALSE),"")</f>
        <v/>
      </c>
      <c r="E118" s="4" t="str">
        <f>IFERROR(VLOOKUP($A118,'Race 3 - North Dandalup'!$L:$N,3,FALSE),"")</f>
        <v/>
      </c>
      <c r="F118" s="4">
        <f>IFERROR(VLOOKUP($A118,'Race 4 - Casuarina'!$L:$N,3,FALSE),"")</f>
        <v>2</v>
      </c>
      <c r="G118" s="4" t="str">
        <f>IFERROR(VLOOKUP($A118,'Race  5 - Dog Hill'!$L:$N,3,FALSE),"")</f>
        <v/>
      </c>
      <c r="H118" s="4" t="str">
        <f>IFERROR(VLOOKUP($A118,'Race 6 - Serpentine'!$L:$N,3,FALSE),"")</f>
        <v/>
      </c>
      <c r="I118" s="4" t="str">
        <f>IFERROR(VLOOKUP($A118,'Race 7 - Presidents Cup'!$L:$N,3,FALSE),"")</f>
        <v/>
      </c>
      <c r="J118" s="4" t="str">
        <f>IFERROR(VLOOKUP($A118,'Race 8 - Motorplex Kermese'!$L:$N,3,FALSE),"")</f>
        <v/>
      </c>
      <c r="K118" s="4" t="str">
        <f>IFERROR(VLOOKUP($A118,'Race 9 - Road Champs'!$L:$N,3,FALSE),"")</f>
        <v/>
      </c>
      <c r="L118" s="4">
        <f>SUM(C118:K118)</f>
        <v>2</v>
      </c>
    </row>
    <row r="119" spans="1:12" x14ac:dyDescent="0.25">
      <c r="A119" s="3" t="s">
        <v>1614</v>
      </c>
      <c r="B119" s="3" t="str">
        <f>IFERROR(VLOOKUP(A119,'Race 9 - Road Champs'!C118:D170,2,FALSE),"")</f>
        <v/>
      </c>
      <c r="C119" s="4" t="str">
        <f>IFERROR(VLOOKUP($A119,'Race 1 - Serpentine'!$L:$N,3,FALSE),"")</f>
        <v/>
      </c>
      <c r="D119" s="4" t="str">
        <f>IFERROR(VLOOKUP($A119,'Race 2 - Dog Hill'!$L:$N,3,FALSE),"")</f>
        <v/>
      </c>
      <c r="E119" s="4" t="str">
        <f>IFERROR(VLOOKUP($A119,'Race 3 - North Dandalup'!$L:$N,3,FALSE),"")</f>
        <v/>
      </c>
      <c r="F119" s="4">
        <f>IFERROR(VLOOKUP($A119,'Race 4 - Casuarina'!$L:$N,3,FALSE),"")</f>
        <v>2</v>
      </c>
      <c r="G119" s="4" t="str">
        <f>IFERROR(VLOOKUP($A119,'Race  5 - Dog Hill'!$L:$N,3,FALSE),"")</f>
        <v/>
      </c>
      <c r="H119" s="4" t="str">
        <f>IFERROR(VLOOKUP($A119,'Race 6 - Serpentine'!$L:$N,3,FALSE),"")</f>
        <v/>
      </c>
      <c r="I119" s="4" t="str">
        <f>IFERROR(VLOOKUP($A119,'Race 7 - Presidents Cup'!$L:$N,3,FALSE),"")</f>
        <v/>
      </c>
      <c r="J119" s="4" t="str">
        <f>IFERROR(VLOOKUP($A119,'Race 8 - Motorplex Kermese'!$L:$N,3,FALSE),"")</f>
        <v/>
      </c>
      <c r="K119" s="4" t="str">
        <f>IFERROR(VLOOKUP($A119,'Race 9 - Road Champs'!$L:$N,3,FALSE),"")</f>
        <v/>
      </c>
      <c r="L119" s="4">
        <f>SUM(C119:K119)</f>
        <v>2</v>
      </c>
    </row>
    <row r="120" spans="1:12" x14ac:dyDescent="0.25">
      <c r="A120" s="3" t="s">
        <v>407</v>
      </c>
      <c r="B120" s="3" t="str">
        <f>IFERROR(VLOOKUP(A120,'Race 9 - Road Champs'!C119:D171,2,FALSE),"")</f>
        <v/>
      </c>
      <c r="C120" s="4" t="str">
        <f>IFERROR(VLOOKUP($A120,'Race 1 - Serpentine'!$L:$N,3,FALSE),"")</f>
        <v/>
      </c>
      <c r="D120" s="4" t="str">
        <f>IFERROR(VLOOKUP($A120,'Race 2 - Dog Hill'!$L:$N,3,FALSE),"")</f>
        <v/>
      </c>
      <c r="E120" s="4">
        <f>IFERROR(VLOOKUP($A120,'Race 3 - North Dandalup'!$L:$N,3,FALSE),"")</f>
        <v>2</v>
      </c>
      <c r="F120" s="4" t="str">
        <f>IFERROR(VLOOKUP($A120,'Race 4 - Casuarina'!$L:$N,3,FALSE),"")</f>
        <v/>
      </c>
      <c r="G120" s="4" t="str">
        <f>IFERROR(VLOOKUP($A120,'Race  5 - Dog Hill'!$L:$N,3,FALSE),"")</f>
        <v/>
      </c>
      <c r="H120" s="4" t="str">
        <f>IFERROR(VLOOKUP($A120,'Race 6 - Serpentine'!$L:$N,3,FALSE),"")</f>
        <v/>
      </c>
      <c r="I120" s="4" t="str">
        <f>IFERROR(VLOOKUP($A120,'Race 7 - Presidents Cup'!$L:$N,3,FALSE),"")</f>
        <v/>
      </c>
      <c r="J120" s="4" t="str">
        <f>IFERROR(VLOOKUP($A120,'Race 8 - Motorplex Kermese'!$L:$N,3,FALSE),"")</f>
        <v/>
      </c>
      <c r="K120" s="4" t="str">
        <f>IFERROR(VLOOKUP($A120,'Race 9 - Road Champs'!$L:$N,3,FALSE),"")</f>
        <v/>
      </c>
      <c r="L120" s="4">
        <f>SUM(C120:K120)</f>
        <v>2</v>
      </c>
    </row>
    <row r="121" spans="1:12" x14ac:dyDescent="0.25">
      <c r="A121" s="3" t="s">
        <v>1612</v>
      </c>
      <c r="B121" s="3" t="str">
        <f>IFERROR(VLOOKUP(A121,'Race 9 - Road Champs'!C120:D172,2,FALSE),"")</f>
        <v/>
      </c>
      <c r="C121" s="4" t="str">
        <f>IFERROR(VLOOKUP($A121,'Race 1 - Serpentine'!$L:$N,3,FALSE),"")</f>
        <v/>
      </c>
      <c r="D121" s="4" t="str">
        <f>IFERROR(VLOOKUP($A121,'Race 2 - Dog Hill'!$L:$N,3,FALSE),"")</f>
        <v/>
      </c>
      <c r="E121" s="4" t="str">
        <f>IFERROR(VLOOKUP($A121,'Race 3 - North Dandalup'!$L:$N,3,FALSE),"")</f>
        <v/>
      </c>
      <c r="F121" s="4" t="str">
        <f>IFERROR(VLOOKUP($A121,'Race 4 - Casuarina'!$L:$N,3,FALSE),"")</f>
        <v/>
      </c>
      <c r="G121" s="4" t="str">
        <f>IFERROR(VLOOKUP($A121,'Race  5 - Dog Hill'!$L:$N,3,FALSE),"")</f>
        <v/>
      </c>
      <c r="H121" s="4">
        <f>IFERROR(VLOOKUP($A121,'Race 6 - Serpentine'!$L:$N,3,FALSE),"")</f>
        <v>2</v>
      </c>
      <c r="I121" s="4">
        <f>IFERROR(VLOOKUP($A121,'Race 7 - Presidents Cup'!$L:$N,3,FALSE),"")</f>
        <v>0</v>
      </c>
      <c r="J121" s="4" t="str">
        <f>IFERROR(VLOOKUP($A121,'Race 8 - Motorplex Kermese'!$L:$N,3,FALSE),"")</f>
        <v/>
      </c>
      <c r="K121" s="4" t="str">
        <f>IFERROR(VLOOKUP($A121,'Race 9 - Road Champs'!$L:$N,3,FALSE),"")</f>
        <v/>
      </c>
      <c r="L121" s="4">
        <f>SUM(C121:K121)</f>
        <v>2</v>
      </c>
    </row>
    <row r="122" spans="1:12" x14ac:dyDescent="0.25">
      <c r="A122" s="3" t="s">
        <v>401</v>
      </c>
      <c r="B122" s="3" t="str">
        <f>IFERROR(VLOOKUP(A122,'Race 9 - Road Champs'!C121:D173,2,FALSE),"")</f>
        <v/>
      </c>
      <c r="C122" s="4" t="str">
        <f>IFERROR(VLOOKUP($A122,'Race 1 - Serpentine'!$L:$N,3,FALSE),"")</f>
        <v/>
      </c>
      <c r="D122" s="4" t="str">
        <f>IFERROR(VLOOKUP($A122,'Race 2 - Dog Hill'!$L:$N,3,FALSE),"")</f>
        <v/>
      </c>
      <c r="E122" s="4" t="str">
        <f>IFERROR(VLOOKUP($A122,'Race 3 - North Dandalup'!$L:$N,3,FALSE),"")</f>
        <v/>
      </c>
      <c r="F122" s="4" t="str">
        <f>IFERROR(VLOOKUP($A122,'Race 4 - Casuarina'!$L:$N,3,FALSE),"")</f>
        <v/>
      </c>
      <c r="G122" s="4" t="str">
        <f>IFERROR(VLOOKUP($A122,'Race  5 - Dog Hill'!$L:$N,3,FALSE),"")</f>
        <v/>
      </c>
      <c r="H122" s="4" t="str">
        <f>IFERROR(VLOOKUP($A122,'Race 6 - Serpentine'!$L:$N,3,FALSE),"")</f>
        <v/>
      </c>
      <c r="I122" s="4">
        <f>IFERROR(VLOOKUP($A122,'Race 7 - Presidents Cup'!$L:$N,3,FALSE),"")</f>
        <v>2</v>
      </c>
      <c r="J122" s="4" t="str">
        <f>IFERROR(VLOOKUP($A122,'Race 8 - Motorplex Kermese'!$L:$N,3,FALSE),"")</f>
        <v/>
      </c>
      <c r="K122" s="4" t="str">
        <f>IFERROR(VLOOKUP($A122,'Race 9 - Road Champs'!$L:$N,3,FALSE),"")</f>
        <v/>
      </c>
      <c r="L122" s="4">
        <f>SUM(C122:K122)</f>
        <v>2</v>
      </c>
    </row>
    <row r="123" spans="1:12" x14ac:dyDescent="0.25">
      <c r="A123" s="3" t="s">
        <v>305</v>
      </c>
      <c r="B123" s="3" t="str">
        <f>IFERROR(VLOOKUP(A123,'Race 9 - Road Champs'!C122:D174,2,FALSE),"")</f>
        <v/>
      </c>
      <c r="C123" s="4">
        <f>IFERROR(VLOOKUP($A123,'Race 1 - Serpentine'!$L:$N,3,FALSE),"")</f>
        <v>1</v>
      </c>
      <c r="D123" s="4" t="str">
        <f>IFERROR(VLOOKUP($A123,'Race 2 - Dog Hill'!$L:$N,3,FALSE),"")</f>
        <v/>
      </c>
      <c r="E123" s="4" t="str">
        <f>IFERROR(VLOOKUP($A123,'Race 3 - North Dandalup'!$L:$N,3,FALSE),"")</f>
        <v/>
      </c>
      <c r="F123" s="4" t="str">
        <f>IFERROR(VLOOKUP($A123,'Race 4 - Casuarina'!$L:$N,3,FALSE),"")</f>
        <v/>
      </c>
      <c r="G123" s="4" t="str">
        <f>IFERROR(VLOOKUP($A123,'Race  5 - Dog Hill'!$L:$N,3,FALSE),"")</f>
        <v/>
      </c>
      <c r="H123" s="4" t="str">
        <f>IFERROR(VLOOKUP($A123,'Race 6 - Serpentine'!$L:$N,3,FALSE),"")</f>
        <v/>
      </c>
      <c r="I123" s="4" t="str">
        <f>IFERROR(VLOOKUP($A123,'Race 7 - Presidents Cup'!$L:$N,3,FALSE),"")</f>
        <v/>
      </c>
      <c r="J123" s="4" t="str">
        <f>IFERROR(VLOOKUP($A123,'Race 8 - Motorplex Kermese'!$L:$N,3,FALSE),"")</f>
        <v/>
      </c>
      <c r="K123" s="4" t="str">
        <f>IFERROR(VLOOKUP($A123,'Race 9 - Road Champs'!$L:$N,3,FALSE),"")</f>
        <v/>
      </c>
      <c r="L123" s="4">
        <f>SUM(C123:K123)</f>
        <v>1</v>
      </c>
    </row>
    <row r="124" spans="1:12" x14ac:dyDescent="0.25">
      <c r="A124" s="3" t="s">
        <v>427</v>
      </c>
      <c r="B124" s="3" t="str">
        <f>IFERROR(VLOOKUP(A124,'Race 9 - Road Champs'!C123:D175,2,FALSE),"")</f>
        <v/>
      </c>
      <c r="C124" s="4">
        <f>IFERROR(VLOOKUP($A124,'Race 1 - Serpentine'!$L:$N,3,FALSE),"")</f>
        <v>1</v>
      </c>
      <c r="D124" s="4" t="str">
        <f>IFERROR(VLOOKUP($A124,'Race 2 - Dog Hill'!$L:$N,3,FALSE),"")</f>
        <v/>
      </c>
      <c r="E124" s="4" t="str">
        <f>IFERROR(VLOOKUP($A124,'Race 3 - North Dandalup'!$L:$N,3,FALSE),"")</f>
        <v/>
      </c>
      <c r="F124" s="4" t="str">
        <f>IFERROR(VLOOKUP($A124,'Race 4 - Casuarina'!$L:$N,3,FALSE),"")</f>
        <v/>
      </c>
      <c r="G124" s="4" t="str">
        <f>IFERROR(VLOOKUP($A124,'Race  5 - Dog Hill'!$L:$N,3,FALSE),"")</f>
        <v/>
      </c>
      <c r="H124" s="4" t="str">
        <f>IFERROR(VLOOKUP($A124,'Race 6 - Serpentine'!$L:$N,3,FALSE),"")</f>
        <v/>
      </c>
      <c r="I124" s="4" t="str">
        <f>IFERROR(VLOOKUP($A124,'Race 7 - Presidents Cup'!$L:$N,3,FALSE),"")</f>
        <v/>
      </c>
      <c r="J124" s="4" t="str">
        <f>IFERROR(VLOOKUP($A124,'Race 8 - Motorplex Kermese'!$L:$N,3,FALSE),"")</f>
        <v/>
      </c>
      <c r="K124" s="4" t="str">
        <f>IFERROR(VLOOKUP($A124,'Race 9 - Road Champs'!$L:$N,3,FALSE),"")</f>
        <v/>
      </c>
      <c r="L124" s="4">
        <f>SUM(C124:K124)</f>
        <v>1</v>
      </c>
    </row>
    <row r="125" spans="1:12" x14ac:dyDescent="0.25">
      <c r="A125" s="3" t="s">
        <v>276</v>
      </c>
      <c r="B125" s="3" t="str">
        <f>IFERROR(VLOOKUP(A125,'Race 9 - Road Champs'!C124:D176,2,FALSE),"")</f>
        <v/>
      </c>
      <c r="C125" s="4" t="str">
        <f>IFERROR(VLOOKUP($A125,'Race 1 - Serpentine'!$L:$N,3,FALSE),"")</f>
        <v/>
      </c>
      <c r="D125" s="4" t="str">
        <f>IFERROR(VLOOKUP($A125,'Race 2 - Dog Hill'!$L:$N,3,FALSE),"")</f>
        <v/>
      </c>
      <c r="E125" s="4" t="str">
        <f>IFERROR(VLOOKUP($A125,'Race 3 - North Dandalup'!$L:$N,3,FALSE),"")</f>
        <v/>
      </c>
      <c r="F125" s="4" t="str">
        <f>IFERROR(VLOOKUP($A125,'Race 4 - Casuarina'!$L:$N,3,FALSE),"")</f>
        <v/>
      </c>
      <c r="G125" s="4" t="str">
        <f>IFERROR(VLOOKUP($A125,'Race  5 - Dog Hill'!$L:$N,3,FALSE),"")</f>
        <v/>
      </c>
      <c r="H125" s="4" t="str">
        <f>IFERROR(VLOOKUP($A125,'Race 6 - Serpentine'!$L:$N,3,FALSE),"")</f>
        <v/>
      </c>
      <c r="I125" s="4" t="str">
        <f>IFERROR(VLOOKUP($A125,'Race 7 - Presidents Cup'!$L:$N,3,FALSE),"")</f>
        <v/>
      </c>
      <c r="J125" s="4" t="str">
        <f>IFERROR(VLOOKUP($A125,'Race 8 - Motorplex Kermese'!$L:$N,3,FALSE),"")</f>
        <v/>
      </c>
      <c r="K125" s="4" t="str">
        <f>IFERROR(VLOOKUP($A125,'Race 9 - Road Champs'!$L:$N,3,FALSE),"")</f>
        <v/>
      </c>
      <c r="L125" s="4">
        <f>SUM(C125:K125)</f>
        <v>0</v>
      </c>
    </row>
    <row r="126" spans="1:12" x14ac:dyDescent="0.25">
      <c r="A126" s="3" t="s">
        <v>285</v>
      </c>
      <c r="B126" s="3" t="str">
        <f>IFERROR(VLOOKUP(A126,'Race 9 - Road Champs'!C125:D177,2,FALSE),"")</f>
        <v/>
      </c>
      <c r="C126" s="4" t="str">
        <f>IFERROR(VLOOKUP($A126,'Race 1 - Serpentine'!$L:$N,3,FALSE),"")</f>
        <v/>
      </c>
      <c r="D126" s="4" t="str">
        <f>IFERROR(VLOOKUP($A126,'Race 2 - Dog Hill'!$L:$N,3,FALSE),"")</f>
        <v/>
      </c>
      <c r="E126" s="4" t="str">
        <f>IFERROR(VLOOKUP($A126,'Race 3 - North Dandalup'!$L:$N,3,FALSE),"")</f>
        <v/>
      </c>
      <c r="F126" s="4" t="str">
        <f>IFERROR(VLOOKUP($A126,'Race 4 - Casuarina'!$L:$N,3,FALSE),"")</f>
        <v/>
      </c>
      <c r="G126" s="4" t="str">
        <f>IFERROR(VLOOKUP($A126,'Race  5 - Dog Hill'!$L:$N,3,FALSE),"")</f>
        <v/>
      </c>
      <c r="H126" s="4" t="str">
        <f>IFERROR(VLOOKUP($A126,'Race 6 - Serpentine'!$L:$N,3,FALSE),"")</f>
        <v/>
      </c>
      <c r="I126" s="4" t="str">
        <f>IFERROR(VLOOKUP($A126,'Race 7 - Presidents Cup'!$L:$N,3,FALSE),"")</f>
        <v/>
      </c>
      <c r="J126" s="4" t="str">
        <f>IFERROR(VLOOKUP($A126,'Race 8 - Motorplex Kermese'!$L:$N,3,FALSE),"")</f>
        <v/>
      </c>
      <c r="K126" s="4" t="str">
        <f>IFERROR(VLOOKUP($A126,'Race 9 - Road Champs'!$L:$N,3,FALSE),"")</f>
        <v/>
      </c>
      <c r="L126" s="4">
        <f>SUM(C126:K126)</f>
        <v>0</v>
      </c>
    </row>
    <row r="127" spans="1:12" x14ac:dyDescent="0.25">
      <c r="A127" s="3" t="s">
        <v>286</v>
      </c>
      <c r="B127" s="3" t="str">
        <f>IFERROR(VLOOKUP(A127,'Race 9 - Road Champs'!C126:D178,2,FALSE),"")</f>
        <v/>
      </c>
      <c r="C127" s="4" t="str">
        <f>IFERROR(VLOOKUP($A127,'Race 1 - Serpentine'!$L:$N,3,FALSE),"")</f>
        <v/>
      </c>
      <c r="D127" s="4" t="str">
        <f>IFERROR(VLOOKUP($A127,'Race 2 - Dog Hill'!$L:$N,3,FALSE),"")</f>
        <v/>
      </c>
      <c r="E127" s="4" t="str">
        <f>IFERROR(VLOOKUP($A127,'Race 3 - North Dandalup'!$L:$N,3,FALSE),"")</f>
        <v/>
      </c>
      <c r="F127" s="4" t="str">
        <f>IFERROR(VLOOKUP($A127,'Race 4 - Casuarina'!$L:$N,3,FALSE),"")</f>
        <v/>
      </c>
      <c r="G127" s="4" t="str">
        <f>IFERROR(VLOOKUP($A127,'Race  5 - Dog Hill'!$L:$N,3,FALSE),"")</f>
        <v/>
      </c>
      <c r="H127" s="4" t="str">
        <f>IFERROR(VLOOKUP($A127,'Race 6 - Serpentine'!$L:$N,3,FALSE),"")</f>
        <v/>
      </c>
      <c r="I127" s="4">
        <f>IFERROR(VLOOKUP($A127,'Race 7 - Presidents Cup'!$L:$N,3,FALSE),"")</f>
        <v>0</v>
      </c>
      <c r="J127" s="4" t="str">
        <f>IFERROR(VLOOKUP($A127,'Race 8 - Motorplex Kermese'!$L:$N,3,FALSE),"")</f>
        <v/>
      </c>
      <c r="K127" s="4" t="str">
        <f>IFERROR(VLOOKUP($A127,'Race 9 - Road Champs'!$L:$N,3,FALSE),"")</f>
        <v/>
      </c>
      <c r="L127" s="4">
        <f>SUM(C127:K127)</f>
        <v>0</v>
      </c>
    </row>
    <row r="128" spans="1:12" x14ac:dyDescent="0.25">
      <c r="A128" s="3" t="s">
        <v>288</v>
      </c>
      <c r="B128" s="3" t="str">
        <f>IFERROR(VLOOKUP(A128,'Race 9 - Road Champs'!C127:D179,2,FALSE),"")</f>
        <v/>
      </c>
      <c r="C128" s="4" t="str">
        <f>IFERROR(VLOOKUP($A128,'Race 1 - Serpentine'!$L:$N,3,FALSE),"")</f>
        <v/>
      </c>
      <c r="D128" s="4" t="str">
        <f>IFERROR(VLOOKUP($A128,'Race 2 - Dog Hill'!$L:$N,3,FALSE),"")</f>
        <v/>
      </c>
      <c r="E128" s="4" t="str">
        <f>IFERROR(VLOOKUP($A128,'Race 3 - North Dandalup'!$L:$N,3,FALSE),"")</f>
        <v/>
      </c>
      <c r="F128" s="4" t="str">
        <f>IFERROR(VLOOKUP($A128,'Race 4 - Casuarina'!$L:$N,3,FALSE),"")</f>
        <v/>
      </c>
      <c r="G128" s="4" t="str">
        <f>IFERROR(VLOOKUP($A128,'Race  5 - Dog Hill'!$L:$N,3,FALSE),"")</f>
        <v/>
      </c>
      <c r="H128" s="4" t="str">
        <f>IFERROR(VLOOKUP($A128,'Race 6 - Serpentine'!$L:$N,3,FALSE),"")</f>
        <v/>
      </c>
      <c r="I128" s="4" t="str">
        <f>IFERROR(VLOOKUP($A128,'Race 7 - Presidents Cup'!$L:$N,3,FALSE),"")</f>
        <v/>
      </c>
      <c r="J128" s="4" t="str">
        <f>IFERROR(VLOOKUP($A128,'Race 8 - Motorplex Kermese'!$L:$N,3,FALSE),"")</f>
        <v/>
      </c>
      <c r="K128" s="4" t="str">
        <f>IFERROR(VLOOKUP($A128,'Race 9 - Road Champs'!$L:$N,3,FALSE),"")</f>
        <v/>
      </c>
      <c r="L128" s="4">
        <f>SUM(C128:K128)</f>
        <v>0</v>
      </c>
    </row>
    <row r="129" spans="1:12" x14ac:dyDescent="0.25">
      <c r="A129" s="3" t="s">
        <v>291</v>
      </c>
      <c r="B129" s="3" t="str">
        <f>IFERROR(VLOOKUP(A129,'Race 9 - Road Champs'!C128:D180,2,FALSE),"")</f>
        <v/>
      </c>
      <c r="C129" s="4" t="str">
        <f>IFERROR(VLOOKUP($A129,'Race 1 - Serpentine'!$L:$N,3,FALSE),"")</f>
        <v/>
      </c>
      <c r="D129" s="4" t="str">
        <f>IFERROR(VLOOKUP($A129,'Race 2 - Dog Hill'!$L:$N,3,FALSE),"")</f>
        <v/>
      </c>
      <c r="E129" s="4" t="str">
        <f>IFERROR(VLOOKUP($A129,'Race 3 - North Dandalup'!$L:$N,3,FALSE),"")</f>
        <v/>
      </c>
      <c r="F129" s="4" t="str">
        <f>IFERROR(VLOOKUP($A129,'Race 4 - Casuarina'!$L:$N,3,FALSE),"")</f>
        <v/>
      </c>
      <c r="G129" s="4" t="str">
        <f>IFERROR(VLOOKUP($A129,'Race  5 - Dog Hill'!$L:$N,3,FALSE),"")</f>
        <v/>
      </c>
      <c r="H129" s="4" t="str">
        <f>IFERROR(VLOOKUP($A129,'Race 6 - Serpentine'!$L:$N,3,FALSE),"")</f>
        <v/>
      </c>
      <c r="I129" s="4" t="str">
        <f>IFERROR(VLOOKUP($A129,'Race 7 - Presidents Cup'!$L:$N,3,FALSE),"")</f>
        <v/>
      </c>
      <c r="J129" s="4" t="str">
        <f>IFERROR(VLOOKUP($A129,'Race 8 - Motorplex Kermese'!$L:$N,3,FALSE),"")</f>
        <v/>
      </c>
      <c r="K129" s="4" t="str">
        <f>IFERROR(VLOOKUP($A129,'Race 9 - Road Champs'!$L:$N,3,FALSE),"")</f>
        <v/>
      </c>
      <c r="L129" s="4">
        <f>SUM(C129:K129)</f>
        <v>0</v>
      </c>
    </row>
    <row r="130" spans="1:12" x14ac:dyDescent="0.25">
      <c r="A130" s="3" t="s">
        <v>292</v>
      </c>
      <c r="B130" s="3" t="str">
        <f>IFERROR(VLOOKUP(A130,'Race 9 - Road Champs'!C129:D181,2,FALSE),"")</f>
        <v/>
      </c>
      <c r="C130" s="4" t="str">
        <f>IFERROR(VLOOKUP($A130,'Race 1 - Serpentine'!$L:$N,3,FALSE),"")</f>
        <v/>
      </c>
      <c r="D130" s="4" t="str">
        <f>IFERROR(VLOOKUP($A130,'Race 2 - Dog Hill'!$L:$N,3,FALSE),"")</f>
        <v/>
      </c>
      <c r="E130" s="4" t="str">
        <f>IFERROR(VLOOKUP($A130,'Race 3 - North Dandalup'!$L:$N,3,FALSE),"")</f>
        <v/>
      </c>
      <c r="F130" s="4" t="str">
        <f>IFERROR(VLOOKUP($A130,'Race 4 - Casuarina'!$L:$N,3,FALSE),"")</f>
        <v/>
      </c>
      <c r="G130" s="4" t="str">
        <f>IFERROR(VLOOKUP($A130,'Race  5 - Dog Hill'!$L:$N,3,FALSE),"")</f>
        <v/>
      </c>
      <c r="H130" s="4" t="str">
        <f>IFERROR(VLOOKUP($A130,'Race 6 - Serpentine'!$L:$N,3,FALSE),"")</f>
        <v/>
      </c>
      <c r="I130" s="4" t="str">
        <f>IFERROR(VLOOKUP($A130,'Race 7 - Presidents Cup'!$L:$N,3,FALSE),"")</f>
        <v/>
      </c>
      <c r="J130" s="4" t="str">
        <f>IFERROR(VLOOKUP($A130,'Race 8 - Motorplex Kermese'!$L:$N,3,FALSE),"")</f>
        <v/>
      </c>
      <c r="K130" s="4" t="str">
        <f>IFERROR(VLOOKUP($A130,'Race 9 - Road Champs'!$L:$N,3,FALSE),"")</f>
        <v/>
      </c>
      <c r="L130" s="4">
        <f>SUM(C130:K130)</f>
        <v>0</v>
      </c>
    </row>
    <row r="131" spans="1:12" x14ac:dyDescent="0.25">
      <c r="A131" s="3" t="s">
        <v>295</v>
      </c>
      <c r="B131" s="3" t="str">
        <f>IFERROR(VLOOKUP(A131,'Race 9 - Road Champs'!C130:D182,2,FALSE),"")</f>
        <v/>
      </c>
      <c r="C131" s="4" t="str">
        <f>IFERROR(VLOOKUP($A131,'Race 1 - Serpentine'!$L:$N,3,FALSE),"")</f>
        <v/>
      </c>
      <c r="D131" s="4" t="str">
        <f>IFERROR(VLOOKUP($A131,'Race 2 - Dog Hill'!$L:$N,3,FALSE),"")</f>
        <v/>
      </c>
      <c r="E131" s="4" t="str">
        <f>IFERROR(VLOOKUP($A131,'Race 3 - North Dandalup'!$L:$N,3,FALSE),"")</f>
        <v/>
      </c>
      <c r="F131" s="4" t="str">
        <f>IFERROR(VLOOKUP($A131,'Race 4 - Casuarina'!$L:$N,3,FALSE),"")</f>
        <v/>
      </c>
      <c r="G131" s="4" t="str">
        <f>IFERROR(VLOOKUP($A131,'Race  5 - Dog Hill'!$L:$N,3,FALSE),"")</f>
        <v/>
      </c>
      <c r="H131" s="4" t="str">
        <f>IFERROR(VLOOKUP($A131,'Race 6 - Serpentine'!$L:$N,3,FALSE),"")</f>
        <v/>
      </c>
      <c r="I131" s="4" t="str">
        <f>IFERROR(VLOOKUP($A131,'Race 7 - Presidents Cup'!$L:$N,3,FALSE),"")</f>
        <v/>
      </c>
      <c r="J131" s="4" t="str">
        <f>IFERROR(VLOOKUP($A131,'Race 8 - Motorplex Kermese'!$L:$N,3,FALSE),"")</f>
        <v/>
      </c>
      <c r="K131" s="4" t="str">
        <f>IFERROR(VLOOKUP($A131,'Race 9 - Road Champs'!$L:$N,3,FALSE),"")</f>
        <v/>
      </c>
      <c r="L131" s="4">
        <f>SUM(C131:K131)</f>
        <v>0</v>
      </c>
    </row>
    <row r="132" spans="1:12" x14ac:dyDescent="0.25">
      <c r="A132" s="3" t="s">
        <v>300</v>
      </c>
      <c r="B132" s="3" t="str">
        <f>IFERROR(VLOOKUP(A132,'Race 9 - Road Champs'!C131:D183,2,FALSE),"")</f>
        <v/>
      </c>
      <c r="C132" s="4" t="str">
        <f>IFERROR(VLOOKUP($A132,'Race 1 - Serpentine'!$L:$N,3,FALSE),"")</f>
        <v/>
      </c>
      <c r="D132" s="4" t="str">
        <f>IFERROR(VLOOKUP($A132,'Race 2 - Dog Hill'!$L:$N,3,FALSE),"")</f>
        <v/>
      </c>
      <c r="E132" s="4" t="str">
        <f>IFERROR(VLOOKUP($A132,'Race 3 - North Dandalup'!$L:$N,3,FALSE),"")</f>
        <v/>
      </c>
      <c r="F132" s="4" t="str">
        <f>IFERROR(VLOOKUP($A132,'Race 4 - Casuarina'!$L:$N,3,FALSE),"")</f>
        <v/>
      </c>
      <c r="G132" s="4" t="str">
        <f>IFERROR(VLOOKUP($A132,'Race  5 - Dog Hill'!$L:$N,3,FALSE),"")</f>
        <v/>
      </c>
      <c r="H132" s="4" t="str">
        <f>IFERROR(VLOOKUP($A132,'Race 6 - Serpentine'!$L:$N,3,FALSE),"")</f>
        <v/>
      </c>
      <c r="I132" s="4" t="str">
        <f>IFERROR(VLOOKUP($A132,'Race 7 - Presidents Cup'!$L:$N,3,FALSE),"")</f>
        <v/>
      </c>
      <c r="J132" s="4" t="str">
        <f>IFERROR(VLOOKUP($A132,'Race 8 - Motorplex Kermese'!$L:$N,3,FALSE),"")</f>
        <v/>
      </c>
      <c r="K132" s="4" t="str">
        <f>IFERROR(VLOOKUP($A132,'Race 9 - Road Champs'!$L:$N,3,FALSE),"")</f>
        <v/>
      </c>
      <c r="L132" s="4">
        <f>SUM(C132:K132)</f>
        <v>0</v>
      </c>
    </row>
    <row r="133" spans="1:12" x14ac:dyDescent="0.25">
      <c r="A133" s="3" t="s">
        <v>304</v>
      </c>
      <c r="B133" s="3" t="str">
        <f>IFERROR(VLOOKUP(A133,'Race 9 - Road Champs'!C132:D184,2,FALSE),"")</f>
        <v/>
      </c>
      <c r="C133" s="4" t="str">
        <f>IFERROR(VLOOKUP($A133,'Race 1 - Serpentine'!$L:$N,3,FALSE),"")</f>
        <v/>
      </c>
      <c r="D133" s="4" t="str">
        <f>IFERROR(VLOOKUP($A133,'Race 2 - Dog Hill'!$L:$N,3,FALSE),"")</f>
        <v/>
      </c>
      <c r="E133" s="4" t="str">
        <f>IFERROR(VLOOKUP($A133,'Race 3 - North Dandalup'!$L:$N,3,FALSE),"")</f>
        <v/>
      </c>
      <c r="F133" s="4" t="str">
        <f>IFERROR(VLOOKUP($A133,'Race 4 - Casuarina'!$L:$N,3,FALSE),"")</f>
        <v/>
      </c>
      <c r="G133" s="4" t="str">
        <f>IFERROR(VLOOKUP($A133,'Race  5 - Dog Hill'!$L:$N,3,FALSE),"")</f>
        <v/>
      </c>
      <c r="H133" s="4" t="str">
        <f>IFERROR(VLOOKUP($A133,'Race 6 - Serpentine'!$L:$N,3,FALSE),"")</f>
        <v/>
      </c>
      <c r="I133" s="4" t="str">
        <f>IFERROR(VLOOKUP($A133,'Race 7 - Presidents Cup'!$L:$N,3,FALSE),"")</f>
        <v/>
      </c>
      <c r="J133" s="4" t="str">
        <f>IFERROR(VLOOKUP($A133,'Race 8 - Motorplex Kermese'!$L:$N,3,FALSE),"")</f>
        <v/>
      </c>
      <c r="K133" s="4" t="str">
        <f>IFERROR(VLOOKUP($A133,'Race 9 - Road Champs'!$L:$N,3,FALSE),"")</f>
        <v/>
      </c>
      <c r="L133" s="4">
        <f>SUM(C133:K133)</f>
        <v>0</v>
      </c>
    </row>
    <row r="134" spans="1:12" x14ac:dyDescent="0.25">
      <c r="A134" s="3" t="s">
        <v>310</v>
      </c>
      <c r="B134" s="3" t="str">
        <f>IFERROR(VLOOKUP(A134,'Race 9 - Road Champs'!C133:D185,2,FALSE),"")</f>
        <v/>
      </c>
      <c r="C134" s="4" t="str">
        <f>IFERROR(VLOOKUP($A134,'Race 1 - Serpentine'!$L:$N,3,FALSE),"")</f>
        <v/>
      </c>
      <c r="D134" s="4" t="str">
        <f>IFERROR(VLOOKUP($A134,'Race 2 - Dog Hill'!$L:$N,3,FALSE),"")</f>
        <v/>
      </c>
      <c r="E134" s="4" t="str">
        <f>IFERROR(VLOOKUP($A134,'Race 3 - North Dandalup'!$L:$N,3,FALSE),"")</f>
        <v/>
      </c>
      <c r="F134" s="4" t="str">
        <f>IFERROR(VLOOKUP($A134,'Race 4 - Casuarina'!$L:$N,3,FALSE),"")</f>
        <v/>
      </c>
      <c r="G134" s="4" t="str">
        <f>IFERROR(VLOOKUP($A134,'Race  5 - Dog Hill'!$L:$N,3,FALSE),"")</f>
        <v/>
      </c>
      <c r="H134" s="4" t="str">
        <f>IFERROR(VLOOKUP($A134,'Race 6 - Serpentine'!$L:$N,3,FALSE),"")</f>
        <v/>
      </c>
      <c r="I134" s="4" t="str">
        <f>IFERROR(VLOOKUP($A134,'Race 7 - Presidents Cup'!$L:$N,3,FALSE),"")</f>
        <v/>
      </c>
      <c r="J134" s="4" t="str">
        <f>IFERROR(VLOOKUP($A134,'Race 8 - Motorplex Kermese'!$L:$N,3,FALSE),"")</f>
        <v/>
      </c>
      <c r="K134" s="4" t="str">
        <f>IFERROR(VLOOKUP($A134,'Race 9 - Road Champs'!$L:$N,3,FALSE),"")</f>
        <v/>
      </c>
      <c r="L134" s="4">
        <f>SUM(C134:K134)</f>
        <v>0</v>
      </c>
    </row>
    <row r="135" spans="1:12" x14ac:dyDescent="0.25">
      <c r="A135" s="3" t="s">
        <v>311</v>
      </c>
      <c r="B135" s="3" t="str">
        <f>IFERROR(VLOOKUP(A135,'Race 9 - Road Champs'!C134:D186,2,FALSE),"")</f>
        <v/>
      </c>
      <c r="C135" s="4" t="str">
        <f>IFERROR(VLOOKUP($A135,'Race 1 - Serpentine'!$L:$N,3,FALSE),"")</f>
        <v/>
      </c>
      <c r="D135" s="4" t="str">
        <f>IFERROR(VLOOKUP($A135,'Race 2 - Dog Hill'!$L:$N,3,FALSE),"")</f>
        <v/>
      </c>
      <c r="E135" s="4" t="str">
        <f>IFERROR(VLOOKUP($A135,'Race 3 - North Dandalup'!$L:$N,3,FALSE),"")</f>
        <v/>
      </c>
      <c r="F135" s="4" t="str">
        <f>IFERROR(VLOOKUP($A135,'Race 4 - Casuarina'!$L:$N,3,FALSE),"")</f>
        <v/>
      </c>
      <c r="G135" s="4" t="str">
        <f>IFERROR(VLOOKUP($A135,'Race  5 - Dog Hill'!$L:$N,3,FALSE),"")</f>
        <v/>
      </c>
      <c r="H135" s="4" t="str">
        <f>IFERROR(VLOOKUP($A135,'Race 6 - Serpentine'!$L:$N,3,FALSE),"")</f>
        <v/>
      </c>
      <c r="I135" s="4" t="str">
        <f>IFERROR(VLOOKUP($A135,'Race 7 - Presidents Cup'!$L:$N,3,FALSE),"")</f>
        <v/>
      </c>
      <c r="J135" s="4" t="str">
        <f>IFERROR(VLOOKUP($A135,'Race 8 - Motorplex Kermese'!$L:$N,3,FALSE),"")</f>
        <v/>
      </c>
      <c r="K135" s="4" t="str">
        <f>IFERROR(VLOOKUP($A135,'Race 9 - Road Champs'!$L:$N,3,FALSE),"")</f>
        <v/>
      </c>
      <c r="L135" s="4">
        <f>SUM(C135:K135)</f>
        <v>0</v>
      </c>
    </row>
    <row r="136" spans="1:12" x14ac:dyDescent="0.25">
      <c r="A136" s="3" t="s">
        <v>312</v>
      </c>
      <c r="B136" s="3" t="str">
        <f>IFERROR(VLOOKUP(A136,'Race 9 - Road Champs'!C135:D187,2,FALSE),"")</f>
        <v/>
      </c>
      <c r="C136" s="4" t="str">
        <f>IFERROR(VLOOKUP($A136,'Race 1 - Serpentine'!$L:$N,3,FALSE),"")</f>
        <v/>
      </c>
      <c r="D136" s="4" t="str">
        <f>IFERROR(VLOOKUP($A136,'Race 2 - Dog Hill'!$L:$N,3,FALSE),"")</f>
        <v/>
      </c>
      <c r="E136" s="4" t="str">
        <f>IFERROR(VLOOKUP($A136,'Race 3 - North Dandalup'!$L:$N,3,FALSE),"")</f>
        <v/>
      </c>
      <c r="F136" s="4" t="str">
        <f>IFERROR(VLOOKUP($A136,'Race 4 - Casuarina'!$L:$N,3,FALSE),"")</f>
        <v/>
      </c>
      <c r="G136" s="4" t="str">
        <f>IFERROR(VLOOKUP($A136,'Race  5 - Dog Hill'!$L:$N,3,FALSE),"")</f>
        <v/>
      </c>
      <c r="H136" s="4" t="str">
        <f>IFERROR(VLOOKUP($A136,'Race 6 - Serpentine'!$L:$N,3,FALSE),"")</f>
        <v/>
      </c>
      <c r="I136" s="4" t="str">
        <f>IFERROR(VLOOKUP($A136,'Race 7 - Presidents Cup'!$L:$N,3,FALSE),"")</f>
        <v/>
      </c>
      <c r="J136" s="4" t="str">
        <f>IFERROR(VLOOKUP($A136,'Race 8 - Motorplex Kermese'!$L:$N,3,FALSE),"")</f>
        <v/>
      </c>
      <c r="K136" s="4" t="str">
        <f>IFERROR(VLOOKUP($A136,'Race 9 - Road Champs'!$L:$N,3,FALSE),"")</f>
        <v/>
      </c>
      <c r="L136" s="4">
        <f>SUM(C136:K136)</f>
        <v>0</v>
      </c>
    </row>
    <row r="137" spans="1:12" x14ac:dyDescent="0.25">
      <c r="A137" s="3" t="s">
        <v>316</v>
      </c>
      <c r="B137" s="3" t="str">
        <f>IFERROR(VLOOKUP(A137,'Race 9 - Road Champs'!C136:D188,2,FALSE),"")</f>
        <v/>
      </c>
      <c r="C137" s="4" t="str">
        <f>IFERROR(VLOOKUP($A137,'Race 1 - Serpentine'!$L:$N,3,FALSE),"")</f>
        <v/>
      </c>
      <c r="D137" s="4" t="str">
        <f>IFERROR(VLOOKUP($A137,'Race 2 - Dog Hill'!$L:$N,3,FALSE),"")</f>
        <v/>
      </c>
      <c r="E137" s="4" t="str">
        <f>IFERROR(VLOOKUP($A137,'Race 3 - North Dandalup'!$L:$N,3,FALSE),"")</f>
        <v/>
      </c>
      <c r="F137" s="4" t="str">
        <f>IFERROR(VLOOKUP($A137,'Race 4 - Casuarina'!$L:$N,3,FALSE),"")</f>
        <v/>
      </c>
      <c r="G137" s="4" t="str">
        <f>IFERROR(VLOOKUP($A137,'Race  5 - Dog Hill'!$L:$N,3,FALSE),"")</f>
        <v/>
      </c>
      <c r="H137" s="4" t="str">
        <f>IFERROR(VLOOKUP($A137,'Race 6 - Serpentine'!$L:$N,3,FALSE),"")</f>
        <v/>
      </c>
      <c r="I137" s="4" t="str">
        <f>IFERROR(VLOOKUP($A137,'Race 7 - Presidents Cup'!$L:$N,3,FALSE),"")</f>
        <v/>
      </c>
      <c r="J137" s="4" t="str">
        <f>IFERROR(VLOOKUP($A137,'Race 8 - Motorplex Kermese'!$L:$N,3,FALSE),"")</f>
        <v/>
      </c>
      <c r="K137" s="4" t="str">
        <f>IFERROR(VLOOKUP($A137,'Race 9 - Road Champs'!$L:$N,3,FALSE),"")</f>
        <v/>
      </c>
      <c r="L137" s="4">
        <f>SUM(C137:K137)</f>
        <v>0</v>
      </c>
    </row>
    <row r="138" spans="1:12" x14ac:dyDescent="0.25">
      <c r="A138" s="3" t="s">
        <v>317</v>
      </c>
      <c r="B138" s="3" t="str">
        <f>IFERROR(VLOOKUP(A138,'Race 9 - Road Champs'!C137:D189,2,FALSE),"")</f>
        <v/>
      </c>
      <c r="C138" s="4" t="str">
        <f>IFERROR(VLOOKUP($A138,'Race 1 - Serpentine'!$L:$N,3,FALSE),"")</f>
        <v/>
      </c>
      <c r="D138" s="4" t="str">
        <f>IFERROR(VLOOKUP($A138,'Race 2 - Dog Hill'!$L:$N,3,FALSE),"")</f>
        <v/>
      </c>
      <c r="E138" s="4" t="str">
        <f>IFERROR(VLOOKUP($A138,'Race 3 - North Dandalup'!$L:$N,3,FALSE),"")</f>
        <v/>
      </c>
      <c r="F138" s="4" t="str">
        <f>IFERROR(VLOOKUP($A138,'Race 4 - Casuarina'!$L:$N,3,FALSE),"")</f>
        <v/>
      </c>
      <c r="G138" s="4" t="str">
        <f>IFERROR(VLOOKUP($A138,'Race  5 - Dog Hill'!$L:$N,3,FALSE),"")</f>
        <v/>
      </c>
      <c r="H138" s="4" t="str">
        <f>IFERROR(VLOOKUP($A138,'Race 6 - Serpentine'!$L:$N,3,FALSE),"")</f>
        <v/>
      </c>
      <c r="I138" s="4" t="str">
        <f>IFERROR(VLOOKUP($A138,'Race 7 - Presidents Cup'!$L:$N,3,FALSE),"")</f>
        <v/>
      </c>
      <c r="J138" s="4" t="str">
        <f>IFERROR(VLOOKUP($A138,'Race 8 - Motorplex Kermese'!$L:$N,3,FALSE),"")</f>
        <v/>
      </c>
      <c r="K138" s="4" t="str">
        <f>IFERROR(VLOOKUP($A138,'Race 9 - Road Champs'!$L:$N,3,FALSE),"")</f>
        <v/>
      </c>
      <c r="L138" s="4">
        <f>SUM(C138:K138)</f>
        <v>0</v>
      </c>
    </row>
    <row r="139" spans="1:12" x14ac:dyDescent="0.25">
      <c r="A139" s="3" t="s">
        <v>319</v>
      </c>
      <c r="B139" s="3" t="str">
        <f>IFERROR(VLOOKUP(A139,'Race 9 - Road Champs'!C138:D190,2,FALSE),"")</f>
        <v/>
      </c>
      <c r="C139" s="4" t="str">
        <f>IFERROR(VLOOKUP($A139,'Race 1 - Serpentine'!$L:$N,3,FALSE),"")</f>
        <v/>
      </c>
      <c r="D139" s="4" t="str">
        <f>IFERROR(VLOOKUP($A139,'Race 2 - Dog Hill'!$L:$N,3,FALSE),"")</f>
        <v/>
      </c>
      <c r="E139" s="4" t="str">
        <f>IFERROR(VLOOKUP($A139,'Race 3 - North Dandalup'!$L:$N,3,FALSE),"")</f>
        <v/>
      </c>
      <c r="F139" s="4" t="str">
        <f>IFERROR(VLOOKUP($A139,'Race 4 - Casuarina'!$L:$N,3,FALSE),"")</f>
        <v/>
      </c>
      <c r="G139" s="4" t="str">
        <f>IFERROR(VLOOKUP($A139,'Race  5 - Dog Hill'!$L:$N,3,FALSE),"")</f>
        <v/>
      </c>
      <c r="H139" s="4" t="str">
        <f>IFERROR(VLOOKUP($A139,'Race 6 - Serpentine'!$L:$N,3,FALSE),"")</f>
        <v/>
      </c>
      <c r="I139" s="4" t="str">
        <f>IFERROR(VLOOKUP($A139,'Race 7 - Presidents Cup'!$L:$N,3,FALSE),"")</f>
        <v/>
      </c>
      <c r="J139" s="4" t="str">
        <f>IFERROR(VLOOKUP($A139,'Race 8 - Motorplex Kermese'!$L:$N,3,FALSE),"")</f>
        <v/>
      </c>
      <c r="K139" s="4" t="str">
        <f>IFERROR(VLOOKUP($A139,'Race 9 - Road Champs'!$L:$N,3,FALSE),"")</f>
        <v/>
      </c>
      <c r="L139" s="4">
        <f>SUM(C139:K139)</f>
        <v>0</v>
      </c>
    </row>
    <row r="140" spans="1:12" x14ac:dyDescent="0.25">
      <c r="A140" s="3" t="s">
        <v>323</v>
      </c>
      <c r="B140" s="3" t="str">
        <f>IFERROR(VLOOKUP(A140,'Race 9 - Road Champs'!C139:D191,2,FALSE),"")</f>
        <v/>
      </c>
      <c r="C140" s="4" t="str">
        <f>IFERROR(VLOOKUP($A140,'Race 1 - Serpentine'!$L:$N,3,FALSE),"")</f>
        <v/>
      </c>
      <c r="D140" s="4" t="str">
        <f>IFERROR(VLOOKUP($A140,'Race 2 - Dog Hill'!$L:$N,3,FALSE),"")</f>
        <v/>
      </c>
      <c r="E140" s="4" t="str">
        <f>IFERROR(VLOOKUP($A140,'Race 3 - North Dandalup'!$L:$N,3,FALSE),"")</f>
        <v/>
      </c>
      <c r="F140" s="4" t="str">
        <f>IFERROR(VLOOKUP($A140,'Race 4 - Casuarina'!$L:$N,3,FALSE),"")</f>
        <v/>
      </c>
      <c r="G140" s="4" t="str">
        <f>IFERROR(VLOOKUP($A140,'Race  5 - Dog Hill'!$L:$N,3,FALSE),"")</f>
        <v/>
      </c>
      <c r="H140" s="4" t="str">
        <f>IFERROR(VLOOKUP($A140,'Race 6 - Serpentine'!$L:$N,3,FALSE),"")</f>
        <v/>
      </c>
      <c r="I140" s="4" t="str">
        <f>IFERROR(VLOOKUP($A140,'Race 7 - Presidents Cup'!$L:$N,3,FALSE),"")</f>
        <v/>
      </c>
      <c r="J140" s="4" t="str">
        <f>IFERROR(VLOOKUP($A140,'Race 8 - Motorplex Kermese'!$L:$N,3,FALSE),"")</f>
        <v/>
      </c>
      <c r="K140" s="4" t="str">
        <f>IFERROR(VLOOKUP($A140,'Race 9 - Road Champs'!$L:$N,3,FALSE),"")</f>
        <v/>
      </c>
      <c r="L140" s="4">
        <f>SUM(C140:K140)</f>
        <v>0</v>
      </c>
    </row>
    <row r="141" spans="1:12" x14ac:dyDescent="0.25">
      <c r="A141" s="3" t="s">
        <v>324</v>
      </c>
      <c r="B141" s="3" t="str">
        <f>IFERROR(VLOOKUP(A141,'Race 9 - Road Champs'!C140:D192,2,FALSE),"")</f>
        <v/>
      </c>
      <c r="C141" s="4" t="str">
        <f>IFERROR(VLOOKUP($A141,'Race 1 - Serpentine'!$L:$N,3,FALSE),"")</f>
        <v/>
      </c>
      <c r="D141" s="4" t="str">
        <f>IFERROR(VLOOKUP($A141,'Race 2 - Dog Hill'!$L:$N,3,FALSE),"")</f>
        <v/>
      </c>
      <c r="E141" s="4" t="str">
        <f>IFERROR(VLOOKUP($A141,'Race 3 - North Dandalup'!$L:$N,3,FALSE),"")</f>
        <v/>
      </c>
      <c r="F141" s="4" t="str">
        <f>IFERROR(VLOOKUP($A141,'Race 4 - Casuarina'!$L:$N,3,FALSE),"")</f>
        <v/>
      </c>
      <c r="G141" s="4" t="str">
        <f>IFERROR(VLOOKUP($A141,'Race  5 - Dog Hill'!$L:$N,3,FALSE),"")</f>
        <v/>
      </c>
      <c r="H141" s="4" t="str">
        <f>IFERROR(VLOOKUP($A141,'Race 6 - Serpentine'!$L:$N,3,FALSE),"")</f>
        <v/>
      </c>
      <c r="I141" s="4" t="str">
        <f>IFERROR(VLOOKUP($A141,'Race 7 - Presidents Cup'!$L:$N,3,FALSE),"")</f>
        <v/>
      </c>
      <c r="J141" s="4" t="str">
        <f>IFERROR(VLOOKUP($A141,'Race 8 - Motorplex Kermese'!$L:$N,3,FALSE),"")</f>
        <v/>
      </c>
      <c r="K141" s="4" t="str">
        <f>IFERROR(VLOOKUP($A141,'Race 9 - Road Champs'!$L:$N,3,FALSE),"")</f>
        <v/>
      </c>
      <c r="L141" s="4">
        <f>SUM(C141:K141)</f>
        <v>0</v>
      </c>
    </row>
    <row r="142" spans="1:12" x14ac:dyDescent="0.25">
      <c r="A142" s="3" t="s">
        <v>325</v>
      </c>
      <c r="B142" s="3" t="str">
        <f>IFERROR(VLOOKUP(A142,'Race 9 - Road Champs'!C141:D193,2,FALSE),"")</f>
        <v/>
      </c>
      <c r="C142" s="4" t="str">
        <f>IFERROR(VLOOKUP($A142,'Race 1 - Serpentine'!$L:$N,3,FALSE),"")</f>
        <v/>
      </c>
      <c r="D142" s="4" t="str">
        <f>IFERROR(VLOOKUP($A142,'Race 2 - Dog Hill'!$L:$N,3,FALSE),"")</f>
        <v/>
      </c>
      <c r="E142" s="4" t="str">
        <f>IFERROR(VLOOKUP($A142,'Race 3 - North Dandalup'!$L:$N,3,FALSE),"")</f>
        <v/>
      </c>
      <c r="F142" s="4" t="str">
        <f>IFERROR(VLOOKUP($A142,'Race 4 - Casuarina'!$L:$N,3,FALSE),"")</f>
        <v/>
      </c>
      <c r="G142" s="4" t="str">
        <f>IFERROR(VLOOKUP($A142,'Race  5 - Dog Hill'!$L:$N,3,FALSE),"")</f>
        <v/>
      </c>
      <c r="H142" s="4" t="str">
        <f>IFERROR(VLOOKUP($A142,'Race 6 - Serpentine'!$L:$N,3,FALSE),"")</f>
        <v/>
      </c>
      <c r="I142" s="4" t="str">
        <f>IFERROR(VLOOKUP($A142,'Race 7 - Presidents Cup'!$L:$N,3,FALSE),"")</f>
        <v/>
      </c>
      <c r="J142" s="4" t="str">
        <f>IFERROR(VLOOKUP($A142,'Race 8 - Motorplex Kermese'!$L:$N,3,FALSE),"")</f>
        <v/>
      </c>
      <c r="K142" s="4" t="str">
        <f>IFERROR(VLOOKUP($A142,'Race 9 - Road Champs'!$L:$N,3,FALSE),"")</f>
        <v/>
      </c>
      <c r="L142" s="4">
        <f>SUM(C142:K142)</f>
        <v>0</v>
      </c>
    </row>
    <row r="143" spans="1:12" x14ac:dyDescent="0.25">
      <c r="A143" s="3" t="s">
        <v>1600</v>
      </c>
      <c r="B143" s="3" t="str">
        <f>IFERROR(VLOOKUP(A143,'Race 9 - Road Champs'!C142:D194,2,FALSE),"")</f>
        <v/>
      </c>
      <c r="C143" s="4" t="str">
        <f>IFERROR(VLOOKUP($A143,'Race 1 - Serpentine'!$L:$N,3,FALSE),"")</f>
        <v/>
      </c>
      <c r="D143" s="4" t="str">
        <f>IFERROR(VLOOKUP($A143,'Race 2 - Dog Hill'!$L:$N,3,FALSE),"")</f>
        <v/>
      </c>
      <c r="E143" s="4" t="str">
        <f>IFERROR(VLOOKUP($A143,'Race 3 - North Dandalup'!$L:$N,3,FALSE),"")</f>
        <v/>
      </c>
      <c r="F143" s="4" t="str">
        <f>IFERROR(VLOOKUP($A143,'Race 4 - Casuarina'!$L:$N,3,FALSE),"")</f>
        <v/>
      </c>
      <c r="G143" s="4" t="str">
        <f>IFERROR(VLOOKUP($A143,'Race  5 - Dog Hill'!$L:$N,3,FALSE),"")</f>
        <v/>
      </c>
      <c r="H143" s="4" t="str">
        <f>IFERROR(VLOOKUP($A143,'Race 6 - Serpentine'!$L:$N,3,FALSE),"")</f>
        <v/>
      </c>
      <c r="I143" s="4" t="str">
        <f>IFERROR(VLOOKUP($A143,'Race 7 - Presidents Cup'!$L:$N,3,FALSE),"")</f>
        <v/>
      </c>
      <c r="J143" s="4" t="str">
        <f>IFERROR(VLOOKUP($A143,'Race 8 - Motorplex Kermese'!$L:$N,3,FALSE),"")</f>
        <v/>
      </c>
      <c r="K143" s="4" t="str">
        <f>IFERROR(VLOOKUP($A143,'Race 9 - Road Champs'!$L:$N,3,FALSE),"")</f>
        <v/>
      </c>
      <c r="L143" s="4">
        <f>SUM(C143:K143)</f>
        <v>0</v>
      </c>
    </row>
    <row r="144" spans="1:12" x14ac:dyDescent="0.25">
      <c r="A144" s="36" t="s">
        <v>327</v>
      </c>
      <c r="B144" s="3" t="str">
        <f>IFERROR(VLOOKUP(A144,'Race 9 - Road Champs'!C143:D195,2,FALSE),"")</f>
        <v/>
      </c>
      <c r="C144" s="4" t="str">
        <f>IFERROR(VLOOKUP($A144,'Race 1 - Serpentine'!$L:$N,3,FALSE),"")</f>
        <v/>
      </c>
      <c r="D144" s="4" t="str">
        <f>IFERROR(VLOOKUP($A144,'Race 2 - Dog Hill'!$L:$N,3,FALSE),"")</f>
        <v/>
      </c>
      <c r="E144" s="4" t="str">
        <f>IFERROR(VLOOKUP($A144,'Race 3 - North Dandalup'!$L:$N,3,FALSE),"")</f>
        <v/>
      </c>
      <c r="F144" s="4" t="str">
        <f>IFERROR(VLOOKUP($A144,'Race 4 - Casuarina'!$L:$N,3,FALSE),"")</f>
        <v/>
      </c>
      <c r="G144" s="4" t="str">
        <f>IFERROR(VLOOKUP($A144,'Race  5 - Dog Hill'!$L:$N,3,FALSE),"")</f>
        <v/>
      </c>
      <c r="H144" s="4" t="str">
        <f>IFERROR(VLOOKUP($A144,'Race 6 - Serpentine'!$L:$N,3,FALSE),"")</f>
        <v/>
      </c>
      <c r="I144" s="4" t="str">
        <f>IFERROR(VLOOKUP($A144,'Race 7 - Presidents Cup'!$L:$N,3,FALSE),"")</f>
        <v/>
      </c>
      <c r="J144" s="4" t="str">
        <f>IFERROR(VLOOKUP($A144,'Race 8 - Motorplex Kermese'!$L:$N,3,FALSE),"")</f>
        <v/>
      </c>
      <c r="K144" s="4" t="str">
        <f>IFERROR(VLOOKUP($A144,'Race 9 - Road Champs'!$L:$N,3,FALSE),"")</f>
        <v/>
      </c>
      <c r="L144" s="4">
        <f>SUM(C144:K144)</f>
        <v>0</v>
      </c>
    </row>
    <row r="145" spans="1:12" x14ac:dyDescent="0.25">
      <c r="A145" s="3" t="s">
        <v>1602</v>
      </c>
      <c r="B145" s="3" t="str">
        <f>IFERROR(VLOOKUP(A145,'Race 9 - Road Champs'!C144:D196,2,FALSE),"")</f>
        <v/>
      </c>
      <c r="C145" s="4" t="str">
        <f>IFERROR(VLOOKUP($A145,'Race 1 - Serpentine'!$L:$N,3,FALSE),"")</f>
        <v/>
      </c>
      <c r="D145" s="4" t="str">
        <f>IFERROR(VLOOKUP($A145,'Race 2 - Dog Hill'!$L:$N,3,FALSE),"")</f>
        <v/>
      </c>
      <c r="E145" s="4" t="str">
        <f>IFERROR(VLOOKUP($A145,'Race 3 - North Dandalup'!$L:$N,3,FALSE),"")</f>
        <v/>
      </c>
      <c r="F145" s="4" t="str">
        <f>IFERROR(VLOOKUP($A145,'Race 4 - Casuarina'!$L:$N,3,FALSE),"")</f>
        <v/>
      </c>
      <c r="G145" s="4" t="str">
        <f>IFERROR(VLOOKUP($A145,'Race  5 - Dog Hill'!$L:$N,3,FALSE),"")</f>
        <v/>
      </c>
      <c r="H145" s="4" t="str">
        <f>IFERROR(VLOOKUP($A145,'Race 6 - Serpentine'!$L:$N,3,FALSE),"")</f>
        <v/>
      </c>
      <c r="I145" s="4" t="str">
        <f>IFERROR(VLOOKUP($A145,'Race 7 - Presidents Cup'!$L:$N,3,FALSE),"")</f>
        <v/>
      </c>
      <c r="J145" s="4" t="str">
        <f>IFERROR(VLOOKUP($A145,'Race 8 - Motorplex Kermese'!$L:$N,3,FALSE),"")</f>
        <v/>
      </c>
      <c r="K145" s="4" t="str">
        <f>IFERROR(VLOOKUP($A145,'Race 9 - Road Champs'!$L:$N,3,FALSE),"")</f>
        <v/>
      </c>
      <c r="L145" s="4">
        <f>SUM(C145:K145)</f>
        <v>0</v>
      </c>
    </row>
    <row r="146" spans="1:12" x14ac:dyDescent="0.25">
      <c r="A146" s="3" t="s">
        <v>328</v>
      </c>
      <c r="B146" s="3" t="str">
        <f>IFERROR(VLOOKUP(A146,'Race 9 - Road Champs'!C145:D197,2,FALSE),"")</f>
        <v/>
      </c>
      <c r="C146" s="4" t="str">
        <f>IFERROR(VLOOKUP($A146,'Race 1 - Serpentine'!$L:$N,3,FALSE),"")</f>
        <v/>
      </c>
      <c r="D146" s="4" t="str">
        <f>IFERROR(VLOOKUP($A146,'Race 2 - Dog Hill'!$L:$N,3,FALSE),"")</f>
        <v/>
      </c>
      <c r="E146" s="4" t="str">
        <f>IFERROR(VLOOKUP($A146,'Race 3 - North Dandalup'!$L:$N,3,FALSE),"")</f>
        <v/>
      </c>
      <c r="F146" s="4" t="str">
        <f>IFERROR(VLOOKUP($A146,'Race 4 - Casuarina'!$L:$N,3,FALSE),"")</f>
        <v/>
      </c>
      <c r="G146" s="4" t="str">
        <f>IFERROR(VLOOKUP($A146,'Race  5 - Dog Hill'!$L:$N,3,FALSE),"")</f>
        <v/>
      </c>
      <c r="H146" s="4" t="str">
        <f>IFERROR(VLOOKUP($A146,'Race 6 - Serpentine'!$L:$N,3,FALSE),"")</f>
        <v/>
      </c>
      <c r="I146" s="4" t="str">
        <f>IFERROR(VLOOKUP($A146,'Race 7 - Presidents Cup'!$L:$N,3,FALSE),"")</f>
        <v/>
      </c>
      <c r="J146" s="4" t="str">
        <f>IFERROR(VLOOKUP($A146,'Race 8 - Motorplex Kermese'!$L:$N,3,FALSE),"")</f>
        <v/>
      </c>
      <c r="K146" s="4" t="str">
        <f>IFERROR(VLOOKUP($A146,'Race 9 - Road Champs'!$L:$N,3,FALSE),"")</f>
        <v/>
      </c>
      <c r="L146" s="4">
        <f>SUM(C146:K146)</f>
        <v>0</v>
      </c>
    </row>
    <row r="147" spans="1:12" x14ac:dyDescent="0.25">
      <c r="A147" s="3" t="s">
        <v>329</v>
      </c>
      <c r="B147" s="3" t="str">
        <f>IFERROR(VLOOKUP(A147,'Race 9 - Road Champs'!C146:D198,2,FALSE),"")</f>
        <v/>
      </c>
      <c r="C147" s="4" t="str">
        <f>IFERROR(VLOOKUP($A147,'Race 1 - Serpentine'!$L:$N,3,FALSE),"")</f>
        <v/>
      </c>
      <c r="D147" s="4" t="str">
        <f>IFERROR(VLOOKUP($A147,'Race 2 - Dog Hill'!$L:$N,3,FALSE),"")</f>
        <v/>
      </c>
      <c r="E147" s="4" t="str">
        <f>IFERROR(VLOOKUP($A147,'Race 3 - North Dandalup'!$L:$N,3,FALSE),"")</f>
        <v/>
      </c>
      <c r="F147" s="4" t="str">
        <f>IFERROR(VLOOKUP($A147,'Race 4 - Casuarina'!$L:$N,3,FALSE),"")</f>
        <v/>
      </c>
      <c r="G147" s="4" t="str">
        <f>IFERROR(VLOOKUP($A147,'Race  5 - Dog Hill'!$L:$N,3,FALSE),"")</f>
        <v/>
      </c>
      <c r="H147" s="4" t="str">
        <f>IFERROR(VLOOKUP($A147,'Race 6 - Serpentine'!$L:$N,3,FALSE),"")</f>
        <v/>
      </c>
      <c r="I147" s="4" t="str">
        <f>IFERROR(VLOOKUP($A147,'Race 7 - Presidents Cup'!$L:$N,3,FALSE),"")</f>
        <v/>
      </c>
      <c r="J147" s="4" t="str">
        <f>IFERROR(VLOOKUP($A147,'Race 8 - Motorplex Kermese'!$L:$N,3,FALSE),"")</f>
        <v/>
      </c>
      <c r="K147" s="4" t="str">
        <f>IFERROR(VLOOKUP($A147,'Race 9 - Road Champs'!$L:$N,3,FALSE),"")</f>
        <v/>
      </c>
      <c r="L147" s="4">
        <f>SUM(C147:K147)</f>
        <v>0</v>
      </c>
    </row>
    <row r="148" spans="1:12" x14ac:dyDescent="0.25">
      <c r="A148" s="3" t="s">
        <v>331</v>
      </c>
      <c r="B148" s="3" t="str">
        <f>IFERROR(VLOOKUP(A148,'Race 9 - Road Champs'!C147:D199,2,FALSE),"")</f>
        <v/>
      </c>
      <c r="C148" s="4" t="str">
        <f>IFERROR(VLOOKUP($A148,'Race 1 - Serpentine'!$L:$N,3,FALSE),"")</f>
        <v/>
      </c>
      <c r="D148" s="4" t="str">
        <f>IFERROR(VLOOKUP($A148,'Race 2 - Dog Hill'!$L:$N,3,FALSE),"")</f>
        <v/>
      </c>
      <c r="E148" s="4" t="str">
        <f>IFERROR(VLOOKUP($A148,'Race 3 - North Dandalup'!$L:$N,3,FALSE),"")</f>
        <v/>
      </c>
      <c r="F148" s="4" t="str">
        <f>IFERROR(VLOOKUP($A148,'Race 4 - Casuarina'!$L:$N,3,FALSE),"")</f>
        <v/>
      </c>
      <c r="G148" s="4" t="str">
        <f>IFERROR(VLOOKUP($A148,'Race  5 - Dog Hill'!$L:$N,3,FALSE),"")</f>
        <v/>
      </c>
      <c r="H148" s="4" t="str">
        <f>IFERROR(VLOOKUP($A148,'Race 6 - Serpentine'!$L:$N,3,FALSE),"")</f>
        <v/>
      </c>
      <c r="I148" s="4" t="str">
        <f>IFERROR(VLOOKUP($A148,'Race 7 - Presidents Cup'!$L:$N,3,FALSE),"")</f>
        <v/>
      </c>
      <c r="J148" s="4" t="str">
        <f>IFERROR(VLOOKUP($A148,'Race 8 - Motorplex Kermese'!$L:$N,3,FALSE),"")</f>
        <v/>
      </c>
      <c r="K148" s="4" t="str">
        <f>IFERROR(VLOOKUP($A148,'Race 9 - Road Champs'!$L:$N,3,FALSE),"")</f>
        <v/>
      </c>
      <c r="L148" s="4">
        <f>SUM(C148:K148)</f>
        <v>0</v>
      </c>
    </row>
    <row r="149" spans="1:12" x14ac:dyDescent="0.25">
      <c r="A149" s="3" t="s">
        <v>332</v>
      </c>
      <c r="B149" s="3" t="str">
        <f>IFERROR(VLOOKUP(A149,'Race 9 - Road Champs'!C148:D200,2,FALSE),"")</f>
        <v/>
      </c>
      <c r="C149" s="4" t="str">
        <f>IFERROR(VLOOKUP($A149,'Race 1 - Serpentine'!$L:$N,3,FALSE),"")</f>
        <v/>
      </c>
      <c r="D149" s="4" t="str">
        <f>IFERROR(VLOOKUP($A149,'Race 2 - Dog Hill'!$L:$N,3,FALSE),"")</f>
        <v/>
      </c>
      <c r="E149" s="4" t="str">
        <f>IFERROR(VLOOKUP($A149,'Race 3 - North Dandalup'!$L:$N,3,FALSE),"")</f>
        <v/>
      </c>
      <c r="F149" s="4" t="str">
        <f>IFERROR(VLOOKUP($A149,'Race 4 - Casuarina'!$L:$N,3,FALSE),"")</f>
        <v/>
      </c>
      <c r="G149" s="4" t="str">
        <f>IFERROR(VLOOKUP($A149,'Race  5 - Dog Hill'!$L:$N,3,FALSE),"")</f>
        <v/>
      </c>
      <c r="H149" s="4" t="str">
        <f>IFERROR(VLOOKUP($A149,'Race 6 - Serpentine'!$L:$N,3,FALSE),"")</f>
        <v/>
      </c>
      <c r="I149" s="4" t="str">
        <f>IFERROR(VLOOKUP($A149,'Race 7 - Presidents Cup'!$L:$N,3,FALSE),"")</f>
        <v/>
      </c>
      <c r="J149" s="4" t="str">
        <f>IFERROR(VLOOKUP($A149,'Race 8 - Motorplex Kermese'!$L:$N,3,FALSE),"")</f>
        <v/>
      </c>
      <c r="K149" s="4" t="str">
        <f>IFERROR(VLOOKUP($A149,'Race 9 - Road Champs'!$L:$N,3,FALSE),"")</f>
        <v/>
      </c>
      <c r="L149" s="4">
        <f>SUM(C149:K149)</f>
        <v>0</v>
      </c>
    </row>
    <row r="150" spans="1:12" x14ac:dyDescent="0.25">
      <c r="A150" s="3" t="s">
        <v>333</v>
      </c>
      <c r="B150" s="3" t="str">
        <f>IFERROR(VLOOKUP(A150,'Race 9 - Road Champs'!C149:D201,2,FALSE),"")</f>
        <v/>
      </c>
      <c r="C150" s="4" t="str">
        <f>IFERROR(VLOOKUP($A150,'Race 1 - Serpentine'!$L:$N,3,FALSE),"")</f>
        <v/>
      </c>
      <c r="D150" s="4" t="str">
        <f>IFERROR(VLOOKUP($A150,'Race 2 - Dog Hill'!$L:$N,3,FALSE),"")</f>
        <v/>
      </c>
      <c r="E150" s="4" t="str">
        <f>IFERROR(VLOOKUP($A150,'Race 3 - North Dandalup'!$L:$N,3,FALSE),"")</f>
        <v/>
      </c>
      <c r="F150" s="4" t="str">
        <f>IFERROR(VLOOKUP($A150,'Race 4 - Casuarina'!$L:$N,3,FALSE),"")</f>
        <v/>
      </c>
      <c r="G150" s="4" t="str">
        <f>IFERROR(VLOOKUP($A150,'Race  5 - Dog Hill'!$L:$N,3,FALSE),"")</f>
        <v/>
      </c>
      <c r="H150" s="4" t="str">
        <f>IFERROR(VLOOKUP($A150,'Race 6 - Serpentine'!$L:$N,3,FALSE),"")</f>
        <v/>
      </c>
      <c r="I150" s="4" t="str">
        <f>IFERROR(VLOOKUP($A150,'Race 7 - Presidents Cup'!$L:$N,3,FALSE),"")</f>
        <v/>
      </c>
      <c r="J150" s="4" t="str">
        <f>IFERROR(VLOOKUP($A150,'Race 8 - Motorplex Kermese'!$L:$N,3,FALSE),"")</f>
        <v/>
      </c>
      <c r="K150" s="4" t="str">
        <f>IFERROR(VLOOKUP($A150,'Race 9 - Road Champs'!$L:$N,3,FALSE),"")</f>
        <v/>
      </c>
      <c r="L150" s="4">
        <f>SUM(C150:K150)</f>
        <v>0</v>
      </c>
    </row>
    <row r="151" spans="1:12" x14ac:dyDescent="0.25">
      <c r="A151" s="3" t="s">
        <v>334</v>
      </c>
      <c r="B151" s="3" t="str">
        <f>IFERROR(VLOOKUP(A151,'Race 9 - Road Champs'!C150:D202,2,FALSE),"")</f>
        <v/>
      </c>
      <c r="C151" s="4" t="str">
        <f>IFERROR(VLOOKUP($A151,'Race 1 - Serpentine'!$L:$N,3,FALSE),"")</f>
        <v/>
      </c>
      <c r="D151" s="4" t="str">
        <f>IFERROR(VLOOKUP($A151,'Race 2 - Dog Hill'!$L:$N,3,FALSE),"")</f>
        <v/>
      </c>
      <c r="E151" s="4" t="str">
        <f>IFERROR(VLOOKUP($A151,'Race 3 - North Dandalup'!$L:$N,3,FALSE),"")</f>
        <v/>
      </c>
      <c r="F151" s="4" t="str">
        <f>IFERROR(VLOOKUP($A151,'Race 4 - Casuarina'!$L:$N,3,FALSE),"")</f>
        <v/>
      </c>
      <c r="G151" s="4" t="str">
        <f>IFERROR(VLOOKUP($A151,'Race  5 - Dog Hill'!$L:$N,3,FALSE),"")</f>
        <v/>
      </c>
      <c r="H151" s="4" t="str">
        <f>IFERROR(VLOOKUP($A151,'Race 6 - Serpentine'!$L:$N,3,FALSE),"")</f>
        <v/>
      </c>
      <c r="I151" s="4" t="str">
        <f>IFERROR(VLOOKUP($A151,'Race 7 - Presidents Cup'!$L:$N,3,FALSE),"")</f>
        <v/>
      </c>
      <c r="J151" s="4" t="str">
        <f>IFERROR(VLOOKUP($A151,'Race 8 - Motorplex Kermese'!$L:$N,3,FALSE),"")</f>
        <v/>
      </c>
      <c r="K151" s="4" t="str">
        <f>IFERROR(VLOOKUP($A151,'Race 9 - Road Champs'!$L:$N,3,FALSE),"")</f>
        <v/>
      </c>
      <c r="L151" s="4">
        <f>SUM(C151:K151)</f>
        <v>0</v>
      </c>
    </row>
    <row r="152" spans="1:12" x14ac:dyDescent="0.25">
      <c r="A152" s="3" t="s">
        <v>336</v>
      </c>
      <c r="B152" s="3" t="str">
        <f>IFERROR(VLOOKUP(A152,'Race 9 - Road Champs'!C151:D203,2,FALSE),"")</f>
        <v/>
      </c>
      <c r="C152" s="4" t="str">
        <f>IFERROR(VLOOKUP($A152,'Race 1 - Serpentine'!$L:$N,3,FALSE),"")</f>
        <v/>
      </c>
      <c r="D152" s="4" t="str">
        <f>IFERROR(VLOOKUP($A152,'Race 2 - Dog Hill'!$L:$N,3,FALSE),"")</f>
        <v/>
      </c>
      <c r="E152" s="4" t="str">
        <f>IFERROR(VLOOKUP($A152,'Race 3 - North Dandalup'!$L:$N,3,FALSE),"")</f>
        <v/>
      </c>
      <c r="F152" s="4" t="str">
        <f>IFERROR(VLOOKUP($A152,'Race 4 - Casuarina'!$L:$N,3,FALSE),"")</f>
        <v/>
      </c>
      <c r="G152" s="4" t="str">
        <f>IFERROR(VLOOKUP($A152,'Race  5 - Dog Hill'!$L:$N,3,FALSE),"")</f>
        <v/>
      </c>
      <c r="H152" s="4" t="str">
        <f>IFERROR(VLOOKUP($A152,'Race 6 - Serpentine'!$L:$N,3,FALSE),"")</f>
        <v/>
      </c>
      <c r="I152" s="4" t="str">
        <f>IFERROR(VLOOKUP($A152,'Race 7 - Presidents Cup'!$L:$N,3,FALSE),"")</f>
        <v/>
      </c>
      <c r="J152" s="4" t="str">
        <f>IFERROR(VLOOKUP($A152,'Race 8 - Motorplex Kermese'!$L:$N,3,FALSE),"")</f>
        <v/>
      </c>
      <c r="K152" s="4" t="str">
        <f>IFERROR(VLOOKUP($A152,'Race 9 - Road Champs'!$L:$N,3,FALSE),"")</f>
        <v/>
      </c>
      <c r="L152" s="4">
        <f>SUM(C152:K152)</f>
        <v>0</v>
      </c>
    </row>
    <row r="153" spans="1:12" x14ac:dyDescent="0.25">
      <c r="A153" s="3" t="s">
        <v>337</v>
      </c>
      <c r="B153" s="3" t="str">
        <f>IFERROR(VLOOKUP(A153,'Race 9 - Road Champs'!C152:D204,2,FALSE),"")</f>
        <v/>
      </c>
      <c r="C153" s="4" t="str">
        <f>IFERROR(VLOOKUP($A153,'Race 1 - Serpentine'!$L:$N,3,FALSE),"")</f>
        <v/>
      </c>
      <c r="D153" s="4" t="str">
        <f>IFERROR(VLOOKUP($A153,'Race 2 - Dog Hill'!$L:$N,3,FALSE),"")</f>
        <v/>
      </c>
      <c r="E153" s="4" t="str">
        <f>IFERROR(VLOOKUP($A153,'Race 3 - North Dandalup'!$L:$N,3,FALSE),"")</f>
        <v/>
      </c>
      <c r="F153" s="4" t="str">
        <f>IFERROR(VLOOKUP($A153,'Race 4 - Casuarina'!$L:$N,3,FALSE),"")</f>
        <v/>
      </c>
      <c r="G153" s="4" t="str">
        <f>IFERROR(VLOOKUP($A153,'Race  5 - Dog Hill'!$L:$N,3,FALSE),"")</f>
        <v/>
      </c>
      <c r="H153" s="4" t="str">
        <f>IFERROR(VLOOKUP($A153,'Race 6 - Serpentine'!$L:$N,3,FALSE),"")</f>
        <v/>
      </c>
      <c r="I153" s="4" t="str">
        <f>IFERROR(VLOOKUP($A153,'Race 7 - Presidents Cup'!$L:$N,3,FALSE),"")</f>
        <v/>
      </c>
      <c r="J153" s="4" t="str">
        <f>IFERROR(VLOOKUP($A153,'Race 8 - Motorplex Kermese'!$L:$N,3,FALSE),"")</f>
        <v/>
      </c>
      <c r="K153" s="4" t="str">
        <f>IFERROR(VLOOKUP($A153,'Race 9 - Road Champs'!$L:$N,3,FALSE),"")</f>
        <v/>
      </c>
      <c r="L153" s="4">
        <f>SUM(C153:K153)</f>
        <v>0</v>
      </c>
    </row>
    <row r="154" spans="1:12" x14ac:dyDescent="0.25">
      <c r="A154" s="3" t="s">
        <v>338</v>
      </c>
      <c r="B154" s="3" t="str">
        <f>IFERROR(VLOOKUP(A154,'Race 9 - Road Champs'!C153:D205,2,FALSE),"")</f>
        <v/>
      </c>
      <c r="C154" s="4" t="str">
        <f>IFERROR(VLOOKUP($A154,'Race 1 - Serpentine'!$L:$N,3,FALSE),"")</f>
        <v/>
      </c>
      <c r="D154" s="4" t="str">
        <f>IFERROR(VLOOKUP($A154,'Race 2 - Dog Hill'!$L:$N,3,FALSE),"")</f>
        <v/>
      </c>
      <c r="E154" s="4" t="str">
        <f>IFERROR(VLOOKUP($A154,'Race 3 - North Dandalup'!$L:$N,3,FALSE),"")</f>
        <v/>
      </c>
      <c r="F154" s="4" t="str">
        <f>IFERROR(VLOOKUP($A154,'Race 4 - Casuarina'!$L:$N,3,FALSE),"")</f>
        <v/>
      </c>
      <c r="G154" s="4" t="str">
        <f>IFERROR(VLOOKUP($A154,'Race  5 - Dog Hill'!$L:$N,3,FALSE),"")</f>
        <v/>
      </c>
      <c r="H154" s="4" t="str">
        <f>IFERROR(VLOOKUP($A154,'Race 6 - Serpentine'!$L:$N,3,FALSE),"")</f>
        <v/>
      </c>
      <c r="I154" s="4" t="str">
        <f>IFERROR(VLOOKUP($A154,'Race 7 - Presidents Cup'!$L:$N,3,FALSE),"")</f>
        <v/>
      </c>
      <c r="J154" s="4" t="str">
        <f>IFERROR(VLOOKUP($A154,'Race 8 - Motorplex Kermese'!$L:$N,3,FALSE),"")</f>
        <v/>
      </c>
      <c r="K154" s="4" t="str">
        <f>IFERROR(VLOOKUP($A154,'Race 9 - Road Champs'!$L:$N,3,FALSE),"")</f>
        <v/>
      </c>
      <c r="L154" s="4">
        <f>SUM(C154:K154)</f>
        <v>0</v>
      </c>
    </row>
    <row r="155" spans="1:12" x14ac:dyDescent="0.25">
      <c r="A155" s="3" t="s">
        <v>338</v>
      </c>
      <c r="B155" s="3" t="str">
        <f>IFERROR(VLOOKUP(A155,'Race 9 - Road Champs'!C154:D206,2,FALSE),"")</f>
        <v/>
      </c>
      <c r="C155" s="4" t="str">
        <f>IFERROR(VLOOKUP($A155,'Race 1 - Serpentine'!$L:$N,3,FALSE),"")</f>
        <v/>
      </c>
      <c r="D155" s="4" t="str">
        <f>IFERROR(VLOOKUP($A155,'Race 2 - Dog Hill'!$L:$N,3,FALSE),"")</f>
        <v/>
      </c>
      <c r="E155" s="4" t="str">
        <f>IFERROR(VLOOKUP($A155,'Race 3 - North Dandalup'!$L:$N,3,FALSE),"")</f>
        <v/>
      </c>
      <c r="F155" s="4" t="str">
        <f>IFERROR(VLOOKUP($A155,'Race 4 - Casuarina'!$L:$N,3,FALSE),"")</f>
        <v/>
      </c>
      <c r="G155" s="4" t="str">
        <f>IFERROR(VLOOKUP($A155,'Race  5 - Dog Hill'!$L:$N,3,FALSE),"")</f>
        <v/>
      </c>
      <c r="H155" s="4" t="str">
        <f>IFERROR(VLOOKUP($A155,'Race 6 - Serpentine'!$L:$N,3,FALSE),"")</f>
        <v/>
      </c>
      <c r="I155" s="4" t="str">
        <f>IFERROR(VLOOKUP($A155,'Race 7 - Presidents Cup'!$L:$N,3,FALSE),"")</f>
        <v/>
      </c>
      <c r="J155" s="4" t="str">
        <f>IFERROR(VLOOKUP($A155,'Race 8 - Motorplex Kermese'!$L:$N,3,FALSE),"")</f>
        <v/>
      </c>
      <c r="K155" s="4" t="str">
        <f>IFERROR(VLOOKUP($A155,'Race 9 - Road Champs'!$L:$N,3,FALSE),"")</f>
        <v/>
      </c>
      <c r="L155" s="4">
        <f>SUM(C155:K155)</f>
        <v>0</v>
      </c>
    </row>
    <row r="156" spans="1:12" x14ac:dyDescent="0.25">
      <c r="A156" s="3" t="s">
        <v>340</v>
      </c>
      <c r="B156" s="3" t="str">
        <f>IFERROR(VLOOKUP(A156,'Race 9 - Road Champs'!C155:D207,2,FALSE),"")</f>
        <v/>
      </c>
      <c r="C156" s="4" t="str">
        <f>IFERROR(VLOOKUP($A156,'Race 1 - Serpentine'!$L:$N,3,FALSE),"")</f>
        <v/>
      </c>
      <c r="D156" s="4" t="str">
        <f>IFERROR(VLOOKUP($A156,'Race 2 - Dog Hill'!$L:$N,3,FALSE),"")</f>
        <v/>
      </c>
      <c r="E156" s="4" t="str">
        <f>IFERROR(VLOOKUP($A156,'Race 3 - North Dandalup'!$L:$N,3,FALSE),"")</f>
        <v/>
      </c>
      <c r="F156" s="4" t="str">
        <f>IFERROR(VLOOKUP($A156,'Race 4 - Casuarina'!$L:$N,3,FALSE),"")</f>
        <v/>
      </c>
      <c r="G156" s="4" t="str">
        <f>IFERROR(VLOOKUP($A156,'Race  5 - Dog Hill'!$L:$N,3,FALSE),"")</f>
        <v/>
      </c>
      <c r="H156" s="4" t="str">
        <f>IFERROR(VLOOKUP($A156,'Race 6 - Serpentine'!$L:$N,3,FALSE),"")</f>
        <v/>
      </c>
      <c r="I156" s="4" t="str">
        <f>IFERROR(VLOOKUP($A156,'Race 7 - Presidents Cup'!$L:$N,3,FALSE),"")</f>
        <v/>
      </c>
      <c r="J156" s="4" t="str">
        <f>IFERROR(VLOOKUP($A156,'Race 8 - Motorplex Kermese'!$L:$N,3,FALSE),"")</f>
        <v/>
      </c>
      <c r="K156" s="4" t="str">
        <f>IFERROR(VLOOKUP($A156,'Race 9 - Road Champs'!$L:$N,3,FALSE),"")</f>
        <v/>
      </c>
      <c r="L156" s="4">
        <f>SUM(C156:K156)</f>
        <v>0</v>
      </c>
    </row>
    <row r="157" spans="1:12" x14ac:dyDescent="0.25">
      <c r="A157" s="3" t="s">
        <v>1604</v>
      </c>
      <c r="B157" s="3" t="str">
        <f>IFERROR(VLOOKUP(A157,'Race 9 - Road Champs'!C156:D208,2,FALSE),"")</f>
        <v/>
      </c>
      <c r="C157" s="4" t="str">
        <f>IFERROR(VLOOKUP($A157,'Race 1 - Serpentine'!$L:$N,3,FALSE),"")</f>
        <v/>
      </c>
      <c r="D157" s="4" t="str">
        <f>IFERROR(VLOOKUP($A157,'Race 2 - Dog Hill'!$L:$N,3,FALSE),"")</f>
        <v/>
      </c>
      <c r="E157" s="4" t="str">
        <f>IFERROR(VLOOKUP($A157,'Race 3 - North Dandalup'!$L:$N,3,FALSE),"")</f>
        <v/>
      </c>
      <c r="F157" s="4" t="str">
        <f>IFERROR(VLOOKUP($A157,'Race 4 - Casuarina'!$L:$N,3,FALSE),"")</f>
        <v/>
      </c>
      <c r="G157" s="4" t="str">
        <f>IFERROR(VLOOKUP($A157,'Race  5 - Dog Hill'!$L:$N,3,FALSE),"")</f>
        <v/>
      </c>
      <c r="H157" s="4" t="str">
        <f>IFERROR(VLOOKUP($A157,'Race 6 - Serpentine'!$L:$N,3,FALSE),"")</f>
        <v/>
      </c>
      <c r="I157" s="4" t="str">
        <f>IFERROR(VLOOKUP($A157,'Race 7 - Presidents Cup'!$L:$N,3,FALSE),"")</f>
        <v/>
      </c>
      <c r="J157" s="4" t="str">
        <f>IFERROR(VLOOKUP($A157,'Race 8 - Motorplex Kermese'!$L:$N,3,FALSE),"")</f>
        <v/>
      </c>
      <c r="K157" s="4" t="str">
        <f>IFERROR(VLOOKUP($A157,'Race 9 - Road Champs'!$L:$N,3,FALSE),"")</f>
        <v/>
      </c>
      <c r="L157" s="4">
        <f>SUM(C157:K157)</f>
        <v>0</v>
      </c>
    </row>
    <row r="158" spans="1:12" x14ac:dyDescent="0.25">
      <c r="A158" s="3" t="s">
        <v>351</v>
      </c>
      <c r="B158" s="3" t="str">
        <f>IFERROR(VLOOKUP(A158,'Race 9 - Road Champs'!C157:D209,2,FALSE),"")</f>
        <v/>
      </c>
      <c r="C158" s="4" t="str">
        <f>IFERROR(VLOOKUP($A158,'Race 1 - Serpentine'!$L:$N,3,FALSE),"")</f>
        <v/>
      </c>
      <c r="D158" s="4" t="str">
        <f>IFERROR(VLOOKUP($A158,'Race 2 - Dog Hill'!$L:$N,3,FALSE),"")</f>
        <v/>
      </c>
      <c r="E158" s="4" t="str">
        <f>IFERROR(VLOOKUP($A158,'Race 3 - North Dandalup'!$L:$N,3,FALSE),"")</f>
        <v/>
      </c>
      <c r="F158" s="4" t="str">
        <f>IFERROR(VLOOKUP($A158,'Race 4 - Casuarina'!$L:$N,3,FALSE),"")</f>
        <v/>
      </c>
      <c r="G158" s="4" t="str">
        <f>IFERROR(VLOOKUP($A158,'Race  5 - Dog Hill'!$L:$N,3,FALSE),"")</f>
        <v/>
      </c>
      <c r="H158" s="4" t="str">
        <f>IFERROR(VLOOKUP($A158,'Race 6 - Serpentine'!$L:$N,3,FALSE),"")</f>
        <v/>
      </c>
      <c r="I158" s="4" t="str">
        <f>IFERROR(VLOOKUP($A158,'Race 7 - Presidents Cup'!$L:$N,3,FALSE),"")</f>
        <v/>
      </c>
      <c r="J158" s="4" t="str">
        <f>IFERROR(VLOOKUP($A158,'Race 8 - Motorplex Kermese'!$L:$N,3,FALSE),"")</f>
        <v/>
      </c>
      <c r="K158" s="4" t="str">
        <f>IFERROR(VLOOKUP($A158,'Race 9 - Road Champs'!$L:$N,3,FALSE),"")</f>
        <v/>
      </c>
      <c r="L158" s="4">
        <f>SUM(C158:K158)</f>
        <v>0</v>
      </c>
    </row>
    <row r="159" spans="1:12" x14ac:dyDescent="0.25">
      <c r="A159" s="3" t="s">
        <v>353</v>
      </c>
      <c r="B159" s="3" t="str">
        <f>IFERROR(VLOOKUP(A159,'Race 9 - Road Champs'!C158:D210,2,FALSE),"")</f>
        <v/>
      </c>
      <c r="C159" s="4" t="str">
        <f>IFERROR(VLOOKUP($A159,'Race 1 - Serpentine'!$L:$N,3,FALSE),"")</f>
        <v/>
      </c>
      <c r="D159" s="4" t="str">
        <f>IFERROR(VLOOKUP($A159,'Race 2 - Dog Hill'!$L:$N,3,FALSE),"")</f>
        <v/>
      </c>
      <c r="E159" s="4" t="str">
        <f>IFERROR(VLOOKUP($A159,'Race 3 - North Dandalup'!$L:$N,3,FALSE),"")</f>
        <v/>
      </c>
      <c r="F159" s="4" t="str">
        <f>IFERROR(VLOOKUP($A159,'Race 4 - Casuarina'!$L:$N,3,FALSE),"")</f>
        <v/>
      </c>
      <c r="G159" s="4" t="str">
        <f>IFERROR(VLOOKUP($A159,'Race  5 - Dog Hill'!$L:$N,3,FALSE),"")</f>
        <v/>
      </c>
      <c r="H159" s="4" t="str">
        <f>IFERROR(VLOOKUP($A159,'Race 6 - Serpentine'!$L:$N,3,FALSE),"")</f>
        <v/>
      </c>
      <c r="I159" s="4" t="str">
        <f>IFERROR(VLOOKUP($A159,'Race 7 - Presidents Cup'!$L:$N,3,FALSE),"")</f>
        <v/>
      </c>
      <c r="J159" s="4" t="str">
        <f>IFERROR(VLOOKUP($A159,'Race 8 - Motorplex Kermese'!$L:$N,3,FALSE),"")</f>
        <v/>
      </c>
      <c r="K159" s="4" t="str">
        <f>IFERROR(VLOOKUP($A159,'Race 9 - Road Champs'!$L:$N,3,FALSE),"")</f>
        <v/>
      </c>
      <c r="L159" s="4">
        <f>SUM(C159:K159)</f>
        <v>0</v>
      </c>
    </row>
    <row r="160" spans="1:12" x14ac:dyDescent="0.25">
      <c r="A160" s="3" t="s">
        <v>354</v>
      </c>
      <c r="B160" s="3" t="str">
        <f>IFERROR(VLOOKUP(A160,'Race 9 - Road Champs'!C159:D211,2,FALSE),"")</f>
        <v/>
      </c>
      <c r="C160" s="4" t="str">
        <f>IFERROR(VLOOKUP($A160,'Race 1 - Serpentine'!$L:$N,3,FALSE),"")</f>
        <v/>
      </c>
      <c r="D160" s="4" t="str">
        <f>IFERROR(VLOOKUP($A160,'Race 2 - Dog Hill'!$L:$N,3,FALSE),"")</f>
        <v/>
      </c>
      <c r="E160" s="4" t="str">
        <f>IFERROR(VLOOKUP($A160,'Race 3 - North Dandalup'!$L:$N,3,FALSE),"")</f>
        <v/>
      </c>
      <c r="F160" s="4" t="str">
        <f>IFERROR(VLOOKUP($A160,'Race 4 - Casuarina'!$L:$N,3,FALSE),"")</f>
        <v/>
      </c>
      <c r="G160" s="4" t="str">
        <f>IFERROR(VLOOKUP($A160,'Race  5 - Dog Hill'!$L:$N,3,FALSE),"")</f>
        <v/>
      </c>
      <c r="H160" s="4" t="str">
        <f>IFERROR(VLOOKUP($A160,'Race 6 - Serpentine'!$L:$N,3,FALSE),"")</f>
        <v/>
      </c>
      <c r="I160" s="4" t="str">
        <f>IFERROR(VLOOKUP($A160,'Race 7 - Presidents Cup'!$L:$N,3,FALSE),"")</f>
        <v/>
      </c>
      <c r="J160" s="4" t="str">
        <f>IFERROR(VLOOKUP($A160,'Race 8 - Motorplex Kermese'!$L:$N,3,FALSE),"")</f>
        <v/>
      </c>
      <c r="K160" s="4" t="str">
        <f>IFERROR(VLOOKUP($A160,'Race 9 - Road Champs'!$L:$N,3,FALSE),"")</f>
        <v/>
      </c>
      <c r="L160" s="4">
        <f>SUM(C160:K160)</f>
        <v>0</v>
      </c>
    </row>
    <row r="161" spans="1:12" x14ac:dyDescent="0.25">
      <c r="A161" s="3" t="s">
        <v>357</v>
      </c>
      <c r="B161" s="3" t="str">
        <f>IFERROR(VLOOKUP(A161,'Race 9 - Road Champs'!C160:D212,2,FALSE),"")</f>
        <v/>
      </c>
      <c r="C161" s="4" t="str">
        <f>IFERROR(VLOOKUP($A161,'Race 1 - Serpentine'!$L:$N,3,FALSE),"")</f>
        <v/>
      </c>
      <c r="D161" s="4" t="str">
        <f>IFERROR(VLOOKUP($A161,'Race 2 - Dog Hill'!$L:$N,3,FALSE),"")</f>
        <v/>
      </c>
      <c r="E161" s="4" t="str">
        <f>IFERROR(VLOOKUP($A161,'Race 3 - North Dandalup'!$L:$N,3,FALSE),"")</f>
        <v/>
      </c>
      <c r="F161" s="4" t="str">
        <f>IFERROR(VLOOKUP($A161,'Race 4 - Casuarina'!$L:$N,3,FALSE),"")</f>
        <v/>
      </c>
      <c r="G161" s="4" t="str">
        <f>IFERROR(VLOOKUP($A161,'Race  5 - Dog Hill'!$L:$N,3,FALSE),"")</f>
        <v/>
      </c>
      <c r="H161" s="4" t="str">
        <f>IFERROR(VLOOKUP($A161,'Race 6 - Serpentine'!$L:$N,3,FALSE),"")</f>
        <v/>
      </c>
      <c r="I161" s="4" t="str">
        <f>IFERROR(VLOOKUP($A161,'Race 7 - Presidents Cup'!$L:$N,3,FALSE),"")</f>
        <v/>
      </c>
      <c r="J161" s="4" t="str">
        <f>IFERROR(VLOOKUP($A161,'Race 8 - Motorplex Kermese'!$L:$N,3,FALSE),"")</f>
        <v/>
      </c>
      <c r="K161" s="4" t="str">
        <f>IFERROR(VLOOKUP($A161,'Race 9 - Road Champs'!$L:$N,3,FALSE),"")</f>
        <v/>
      </c>
      <c r="L161" s="4">
        <f>SUM(C161:K161)</f>
        <v>0</v>
      </c>
    </row>
    <row r="162" spans="1:12" x14ac:dyDescent="0.25">
      <c r="A162" s="3" t="s">
        <v>358</v>
      </c>
      <c r="B162" s="3" t="str">
        <f>IFERROR(VLOOKUP(A162,'Race 9 - Road Champs'!C161:D213,2,FALSE),"")</f>
        <v/>
      </c>
      <c r="C162" s="4" t="str">
        <f>IFERROR(VLOOKUP($A162,'Race 1 - Serpentine'!$L:$N,3,FALSE),"")</f>
        <v/>
      </c>
      <c r="D162" s="4" t="str">
        <f>IFERROR(VLOOKUP($A162,'Race 2 - Dog Hill'!$L:$N,3,FALSE),"")</f>
        <v/>
      </c>
      <c r="E162" s="4" t="str">
        <f>IFERROR(VLOOKUP($A162,'Race 3 - North Dandalup'!$L:$N,3,FALSE),"")</f>
        <v/>
      </c>
      <c r="F162" s="4" t="str">
        <f>IFERROR(VLOOKUP($A162,'Race 4 - Casuarina'!$L:$N,3,FALSE),"")</f>
        <v/>
      </c>
      <c r="G162" s="4" t="str">
        <f>IFERROR(VLOOKUP($A162,'Race  5 - Dog Hill'!$L:$N,3,FALSE),"")</f>
        <v/>
      </c>
      <c r="H162" s="4" t="str">
        <f>IFERROR(VLOOKUP($A162,'Race 6 - Serpentine'!$L:$N,3,FALSE),"")</f>
        <v/>
      </c>
      <c r="I162" s="4" t="str">
        <f>IFERROR(VLOOKUP($A162,'Race 7 - Presidents Cup'!$L:$N,3,FALSE),"")</f>
        <v/>
      </c>
      <c r="J162" s="4" t="str">
        <f>IFERROR(VLOOKUP($A162,'Race 8 - Motorplex Kermese'!$L:$N,3,FALSE),"")</f>
        <v/>
      </c>
      <c r="K162" s="4" t="str">
        <f>IFERROR(VLOOKUP($A162,'Race 9 - Road Champs'!$L:$N,3,FALSE),"")</f>
        <v/>
      </c>
      <c r="L162" s="4">
        <f>SUM(C162:K162)</f>
        <v>0</v>
      </c>
    </row>
    <row r="163" spans="1:12" x14ac:dyDescent="0.25">
      <c r="A163" s="3" t="s">
        <v>359</v>
      </c>
      <c r="B163" s="3" t="str">
        <f>IFERROR(VLOOKUP(A163,'Race 9 - Road Champs'!C162:D214,2,FALSE),"")</f>
        <v/>
      </c>
      <c r="C163" s="4" t="str">
        <f>IFERROR(VLOOKUP($A163,'Race 1 - Serpentine'!$L:$N,3,FALSE),"")</f>
        <v/>
      </c>
      <c r="D163" s="4" t="str">
        <f>IFERROR(VLOOKUP($A163,'Race 2 - Dog Hill'!$L:$N,3,FALSE),"")</f>
        <v/>
      </c>
      <c r="E163" s="4" t="str">
        <f>IFERROR(VLOOKUP($A163,'Race 3 - North Dandalup'!$L:$N,3,FALSE),"")</f>
        <v/>
      </c>
      <c r="F163" s="4" t="str">
        <f>IFERROR(VLOOKUP($A163,'Race 4 - Casuarina'!$L:$N,3,FALSE),"")</f>
        <v/>
      </c>
      <c r="G163" s="4" t="str">
        <f>IFERROR(VLOOKUP($A163,'Race  5 - Dog Hill'!$L:$N,3,FALSE),"")</f>
        <v/>
      </c>
      <c r="H163" s="4" t="str">
        <f>IFERROR(VLOOKUP($A163,'Race 6 - Serpentine'!$L:$N,3,FALSE),"")</f>
        <v/>
      </c>
      <c r="I163" s="4" t="str">
        <f>IFERROR(VLOOKUP($A163,'Race 7 - Presidents Cup'!$L:$N,3,FALSE),"")</f>
        <v/>
      </c>
      <c r="J163" s="4" t="str">
        <f>IFERROR(VLOOKUP($A163,'Race 8 - Motorplex Kermese'!$L:$N,3,FALSE),"")</f>
        <v/>
      </c>
      <c r="K163" s="4" t="str">
        <f>IFERROR(VLOOKUP($A163,'Race 9 - Road Champs'!$L:$N,3,FALSE),"")</f>
        <v/>
      </c>
      <c r="L163" s="4">
        <f>SUM(C163:K163)</f>
        <v>0</v>
      </c>
    </row>
    <row r="164" spans="1:12" x14ac:dyDescent="0.25">
      <c r="A164" s="3" t="s">
        <v>362</v>
      </c>
      <c r="B164" s="3" t="str">
        <f>IFERROR(VLOOKUP(A164,'Race 9 - Road Champs'!C163:D215,2,FALSE),"")</f>
        <v/>
      </c>
      <c r="C164" s="4" t="str">
        <f>IFERROR(VLOOKUP($A164,'Race 1 - Serpentine'!$L:$N,3,FALSE),"")</f>
        <v/>
      </c>
      <c r="D164" s="4" t="str">
        <f>IFERROR(VLOOKUP($A164,'Race 2 - Dog Hill'!$L:$N,3,FALSE),"")</f>
        <v/>
      </c>
      <c r="E164" s="4" t="str">
        <f>IFERROR(VLOOKUP($A164,'Race 3 - North Dandalup'!$L:$N,3,FALSE),"")</f>
        <v/>
      </c>
      <c r="F164" s="4" t="str">
        <f>IFERROR(VLOOKUP($A164,'Race 4 - Casuarina'!$L:$N,3,FALSE),"")</f>
        <v/>
      </c>
      <c r="G164" s="4" t="str">
        <f>IFERROR(VLOOKUP($A164,'Race  5 - Dog Hill'!$L:$N,3,FALSE),"")</f>
        <v/>
      </c>
      <c r="H164" s="4" t="str">
        <f>IFERROR(VLOOKUP($A164,'Race 6 - Serpentine'!$L:$N,3,FALSE),"")</f>
        <v/>
      </c>
      <c r="I164" s="4" t="str">
        <f>IFERROR(VLOOKUP($A164,'Race 7 - Presidents Cup'!$L:$N,3,FALSE),"")</f>
        <v/>
      </c>
      <c r="J164" s="4" t="str">
        <f>IFERROR(VLOOKUP($A164,'Race 8 - Motorplex Kermese'!$L:$N,3,FALSE),"")</f>
        <v/>
      </c>
      <c r="K164" s="4" t="str">
        <f>IFERROR(VLOOKUP($A164,'Race 9 - Road Champs'!$L:$N,3,FALSE),"")</f>
        <v/>
      </c>
      <c r="L164" s="4">
        <f>SUM(C164:K164)</f>
        <v>0</v>
      </c>
    </row>
    <row r="165" spans="1:12" x14ac:dyDescent="0.25">
      <c r="A165" s="3" t="s">
        <v>363</v>
      </c>
      <c r="B165" s="3" t="str">
        <f>IFERROR(VLOOKUP(A165,'Race 9 - Road Champs'!C164:D216,2,FALSE),"")</f>
        <v/>
      </c>
      <c r="C165" s="4" t="str">
        <f>IFERROR(VLOOKUP($A165,'Race 1 - Serpentine'!$L:$N,3,FALSE),"")</f>
        <v/>
      </c>
      <c r="D165" s="4" t="str">
        <f>IFERROR(VLOOKUP($A165,'Race 2 - Dog Hill'!$L:$N,3,FALSE),"")</f>
        <v/>
      </c>
      <c r="E165" s="4" t="str">
        <f>IFERROR(VLOOKUP($A165,'Race 3 - North Dandalup'!$L:$N,3,FALSE),"")</f>
        <v/>
      </c>
      <c r="F165" s="4" t="str">
        <f>IFERROR(VLOOKUP($A165,'Race 4 - Casuarina'!$L:$N,3,FALSE),"")</f>
        <v/>
      </c>
      <c r="G165" s="4" t="str">
        <f>IFERROR(VLOOKUP($A165,'Race  5 - Dog Hill'!$L:$N,3,FALSE),"")</f>
        <v/>
      </c>
      <c r="H165" s="4" t="str">
        <f>IFERROR(VLOOKUP($A165,'Race 6 - Serpentine'!$L:$N,3,FALSE),"")</f>
        <v/>
      </c>
      <c r="I165" s="4" t="str">
        <f>IFERROR(VLOOKUP($A165,'Race 7 - Presidents Cup'!$L:$N,3,FALSE),"")</f>
        <v/>
      </c>
      <c r="J165" s="4" t="str">
        <f>IFERROR(VLOOKUP($A165,'Race 8 - Motorplex Kermese'!$L:$N,3,FALSE),"")</f>
        <v/>
      </c>
      <c r="K165" s="4" t="str">
        <f>IFERROR(VLOOKUP($A165,'Race 9 - Road Champs'!$L:$N,3,FALSE),"")</f>
        <v/>
      </c>
      <c r="L165" s="4">
        <f>SUM(C165:K165)</f>
        <v>0</v>
      </c>
    </row>
    <row r="166" spans="1:12" x14ac:dyDescent="0.25">
      <c r="A166" s="3" t="s">
        <v>364</v>
      </c>
      <c r="B166" s="3" t="str">
        <f>IFERROR(VLOOKUP(A166,'Race 9 - Road Champs'!C165:D217,2,FALSE),"")</f>
        <v/>
      </c>
      <c r="C166" s="4" t="str">
        <f>IFERROR(VLOOKUP($A166,'Race 1 - Serpentine'!$L:$N,3,FALSE),"")</f>
        <v/>
      </c>
      <c r="D166" s="4" t="str">
        <f>IFERROR(VLOOKUP($A166,'Race 2 - Dog Hill'!$L:$N,3,FALSE),"")</f>
        <v/>
      </c>
      <c r="E166" s="4" t="str">
        <f>IFERROR(VLOOKUP($A166,'Race 3 - North Dandalup'!$L:$N,3,FALSE),"")</f>
        <v/>
      </c>
      <c r="F166" s="4" t="str">
        <f>IFERROR(VLOOKUP($A166,'Race 4 - Casuarina'!$L:$N,3,FALSE),"")</f>
        <v/>
      </c>
      <c r="G166" s="4" t="str">
        <f>IFERROR(VLOOKUP($A166,'Race  5 - Dog Hill'!$L:$N,3,FALSE),"")</f>
        <v/>
      </c>
      <c r="H166" s="4" t="str">
        <f>IFERROR(VLOOKUP($A166,'Race 6 - Serpentine'!$L:$N,3,FALSE),"")</f>
        <v/>
      </c>
      <c r="I166" s="4" t="str">
        <f>IFERROR(VLOOKUP($A166,'Race 7 - Presidents Cup'!$L:$N,3,FALSE),"")</f>
        <v/>
      </c>
      <c r="J166" s="4" t="str">
        <f>IFERROR(VLOOKUP($A166,'Race 8 - Motorplex Kermese'!$L:$N,3,FALSE),"")</f>
        <v/>
      </c>
      <c r="K166" s="4" t="str">
        <f>IFERROR(VLOOKUP($A166,'Race 9 - Road Champs'!$L:$N,3,FALSE),"")</f>
        <v/>
      </c>
      <c r="L166" s="4">
        <f>SUM(C166:K166)</f>
        <v>0</v>
      </c>
    </row>
    <row r="167" spans="1:12" x14ac:dyDescent="0.25">
      <c r="A167" s="3" t="s">
        <v>366</v>
      </c>
      <c r="B167" s="3" t="str">
        <f>IFERROR(VLOOKUP(A167,'Race 9 - Road Champs'!C166:D218,2,FALSE),"")</f>
        <v/>
      </c>
      <c r="C167" s="4" t="str">
        <f>IFERROR(VLOOKUP($A167,'Race 1 - Serpentine'!$L:$N,3,FALSE),"")</f>
        <v/>
      </c>
      <c r="D167" s="4" t="str">
        <f>IFERROR(VLOOKUP($A167,'Race 2 - Dog Hill'!$L:$N,3,FALSE),"")</f>
        <v/>
      </c>
      <c r="E167" s="4" t="str">
        <f>IFERROR(VLOOKUP($A167,'Race 3 - North Dandalup'!$L:$N,3,FALSE),"")</f>
        <v/>
      </c>
      <c r="F167" s="4" t="str">
        <f>IFERROR(VLOOKUP($A167,'Race 4 - Casuarina'!$L:$N,3,FALSE),"")</f>
        <v/>
      </c>
      <c r="G167" s="4" t="str">
        <f>IFERROR(VLOOKUP($A167,'Race  5 - Dog Hill'!$L:$N,3,FALSE),"")</f>
        <v/>
      </c>
      <c r="H167" s="4" t="str">
        <f>IFERROR(VLOOKUP($A167,'Race 6 - Serpentine'!$L:$N,3,FALSE),"")</f>
        <v/>
      </c>
      <c r="I167" s="4" t="str">
        <f>IFERROR(VLOOKUP($A167,'Race 7 - Presidents Cup'!$L:$N,3,FALSE),"")</f>
        <v/>
      </c>
      <c r="J167" s="4" t="str">
        <f>IFERROR(VLOOKUP($A167,'Race 8 - Motorplex Kermese'!$L:$N,3,FALSE),"")</f>
        <v/>
      </c>
      <c r="K167" s="4" t="str">
        <f>IFERROR(VLOOKUP($A167,'Race 9 - Road Champs'!$L:$N,3,FALSE),"")</f>
        <v/>
      </c>
      <c r="L167" s="4">
        <f>SUM(C167:K167)</f>
        <v>0</v>
      </c>
    </row>
    <row r="168" spans="1:12" x14ac:dyDescent="0.25">
      <c r="A168" s="3" t="s">
        <v>370</v>
      </c>
      <c r="B168" s="3" t="str">
        <f>IFERROR(VLOOKUP(A168,'Race 9 - Road Champs'!C167:D219,2,FALSE),"")</f>
        <v/>
      </c>
      <c r="C168" s="4" t="str">
        <f>IFERROR(VLOOKUP($A168,'Race 1 - Serpentine'!$L:$N,3,FALSE),"")</f>
        <v/>
      </c>
      <c r="D168" s="4" t="str">
        <f>IFERROR(VLOOKUP($A168,'Race 2 - Dog Hill'!$L:$N,3,FALSE),"")</f>
        <v/>
      </c>
      <c r="E168" s="4" t="str">
        <f>IFERROR(VLOOKUP($A168,'Race 3 - North Dandalup'!$L:$N,3,FALSE),"")</f>
        <v/>
      </c>
      <c r="F168" s="4" t="str">
        <f>IFERROR(VLOOKUP($A168,'Race 4 - Casuarina'!$L:$N,3,FALSE),"")</f>
        <v/>
      </c>
      <c r="G168" s="4" t="str">
        <f>IFERROR(VLOOKUP($A168,'Race  5 - Dog Hill'!$L:$N,3,FALSE),"")</f>
        <v/>
      </c>
      <c r="H168" s="4" t="str">
        <f>IFERROR(VLOOKUP($A168,'Race 6 - Serpentine'!$L:$N,3,FALSE),"")</f>
        <v/>
      </c>
      <c r="I168" s="4" t="str">
        <f>IFERROR(VLOOKUP($A168,'Race 7 - Presidents Cup'!$L:$N,3,FALSE),"")</f>
        <v/>
      </c>
      <c r="J168" s="4" t="str">
        <f>IFERROR(VLOOKUP($A168,'Race 8 - Motorplex Kermese'!$L:$N,3,FALSE),"")</f>
        <v/>
      </c>
      <c r="K168" s="4" t="str">
        <f>IFERROR(VLOOKUP($A168,'Race 9 - Road Champs'!$L:$N,3,FALSE),"")</f>
        <v/>
      </c>
      <c r="L168" s="4">
        <f>SUM(C168:K168)</f>
        <v>0</v>
      </c>
    </row>
    <row r="169" spans="1:12" x14ac:dyDescent="0.25">
      <c r="A169" s="3" t="s">
        <v>371</v>
      </c>
      <c r="B169" s="3" t="str">
        <f>IFERROR(VLOOKUP(A169,'Race 9 - Road Champs'!C168:D220,2,FALSE),"")</f>
        <v/>
      </c>
      <c r="C169" s="4" t="str">
        <f>IFERROR(VLOOKUP($A169,'Race 1 - Serpentine'!$L:$N,3,FALSE),"")</f>
        <v/>
      </c>
      <c r="D169" s="4" t="str">
        <f>IFERROR(VLOOKUP($A169,'Race 2 - Dog Hill'!$L:$N,3,FALSE),"")</f>
        <v/>
      </c>
      <c r="E169" s="4" t="str">
        <f>IFERROR(VLOOKUP($A169,'Race 3 - North Dandalup'!$L:$N,3,FALSE),"")</f>
        <v/>
      </c>
      <c r="F169" s="4" t="str">
        <f>IFERROR(VLOOKUP($A169,'Race 4 - Casuarina'!$L:$N,3,FALSE),"")</f>
        <v/>
      </c>
      <c r="G169" s="4" t="str">
        <f>IFERROR(VLOOKUP($A169,'Race  5 - Dog Hill'!$L:$N,3,FALSE),"")</f>
        <v/>
      </c>
      <c r="H169" s="4" t="str">
        <f>IFERROR(VLOOKUP($A169,'Race 6 - Serpentine'!$L:$N,3,FALSE),"")</f>
        <v/>
      </c>
      <c r="I169" s="4" t="str">
        <f>IFERROR(VLOOKUP($A169,'Race 7 - Presidents Cup'!$L:$N,3,FALSE),"")</f>
        <v/>
      </c>
      <c r="J169" s="4" t="str">
        <f>IFERROR(VLOOKUP($A169,'Race 8 - Motorplex Kermese'!$L:$N,3,FALSE),"")</f>
        <v/>
      </c>
      <c r="K169" s="4" t="str">
        <f>IFERROR(VLOOKUP($A169,'Race 9 - Road Champs'!$L:$N,3,FALSE),"")</f>
        <v/>
      </c>
      <c r="L169" s="4">
        <f>SUM(C169:K169)</f>
        <v>0</v>
      </c>
    </row>
    <row r="170" spans="1:12" x14ac:dyDescent="0.25">
      <c r="A170" s="3" t="s">
        <v>373</v>
      </c>
      <c r="B170" s="3" t="str">
        <f>IFERROR(VLOOKUP(A170,'Race 9 - Road Champs'!C169:D221,2,FALSE),"")</f>
        <v/>
      </c>
      <c r="C170" s="4" t="str">
        <f>IFERROR(VLOOKUP($A170,'Race 1 - Serpentine'!$L:$N,3,FALSE),"")</f>
        <v/>
      </c>
      <c r="D170" s="4" t="str">
        <f>IFERROR(VLOOKUP($A170,'Race 2 - Dog Hill'!$L:$N,3,FALSE),"")</f>
        <v/>
      </c>
      <c r="E170" s="4" t="str">
        <f>IFERROR(VLOOKUP($A170,'Race 3 - North Dandalup'!$L:$N,3,FALSE),"")</f>
        <v/>
      </c>
      <c r="F170" s="4" t="str">
        <f>IFERROR(VLOOKUP($A170,'Race 4 - Casuarina'!$L:$N,3,FALSE),"")</f>
        <v/>
      </c>
      <c r="G170" s="4" t="str">
        <f>IFERROR(VLOOKUP($A170,'Race  5 - Dog Hill'!$L:$N,3,FALSE),"")</f>
        <v/>
      </c>
      <c r="H170" s="4" t="str">
        <f>IFERROR(VLOOKUP($A170,'Race 6 - Serpentine'!$L:$N,3,FALSE),"")</f>
        <v/>
      </c>
      <c r="I170" s="4" t="str">
        <f>IFERROR(VLOOKUP($A170,'Race 7 - Presidents Cup'!$L:$N,3,FALSE),"")</f>
        <v/>
      </c>
      <c r="J170" s="4" t="str">
        <f>IFERROR(VLOOKUP($A170,'Race 8 - Motorplex Kermese'!$L:$N,3,FALSE),"")</f>
        <v/>
      </c>
      <c r="K170" s="4" t="str">
        <f>IFERROR(VLOOKUP($A170,'Race 9 - Road Champs'!$L:$N,3,FALSE),"")</f>
        <v/>
      </c>
      <c r="L170" s="4">
        <f>SUM(C170:K170)</f>
        <v>0</v>
      </c>
    </row>
    <row r="171" spans="1:12" x14ac:dyDescent="0.25">
      <c r="A171" s="3" t="s">
        <v>379</v>
      </c>
      <c r="B171" s="3" t="str">
        <f>IFERROR(VLOOKUP(A171,'Race 9 - Road Champs'!C170:D222,2,FALSE),"")</f>
        <v/>
      </c>
      <c r="C171" s="4" t="str">
        <f>IFERROR(VLOOKUP($A171,'Race 1 - Serpentine'!$L:$N,3,FALSE),"")</f>
        <v/>
      </c>
      <c r="D171" s="4" t="str">
        <f>IFERROR(VLOOKUP($A171,'Race 2 - Dog Hill'!$L:$N,3,FALSE),"")</f>
        <v/>
      </c>
      <c r="E171" s="4" t="str">
        <f>IFERROR(VLOOKUP($A171,'Race 3 - North Dandalup'!$L:$N,3,FALSE),"")</f>
        <v/>
      </c>
      <c r="F171" s="4" t="str">
        <f>IFERROR(VLOOKUP($A171,'Race 4 - Casuarina'!$L:$N,3,FALSE),"")</f>
        <v/>
      </c>
      <c r="G171" s="4" t="str">
        <f>IFERROR(VLOOKUP($A171,'Race  5 - Dog Hill'!$L:$N,3,FALSE),"")</f>
        <v/>
      </c>
      <c r="H171" s="4" t="str">
        <f>IFERROR(VLOOKUP($A171,'Race 6 - Serpentine'!$L:$N,3,FALSE),"")</f>
        <v/>
      </c>
      <c r="I171" s="4" t="str">
        <f>IFERROR(VLOOKUP($A171,'Race 7 - Presidents Cup'!$L:$N,3,FALSE),"")</f>
        <v/>
      </c>
      <c r="J171" s="4" t="str">
        <f>IFERROR(VLOOKUP($A171,'Race 8 - Motorplex Kermese'!$L:$N,3,FALSE),"")</f>
        <v/>
      </c>
      <c r="K171" s="4" t="str">
        <f>IFERROR(VLOOKUP($A171,'Race 9 - Road Champs'!$L:$N,3,FALSE),"")</f>
        <v/>
      </c>
      <c r="L171" s="4">
        <f>SUM(C171:K171)</f>
        <v>0</v>
      </c>
    </row>
    <row r="172" spans="1:12" x14ac:dyDescent="0.25">
      <c r="A172" s="3" t="s">
        <v>380</v>
      </c>
      <c r="B172" s="3" t="str">
        <f>IFERROR(VLOOKUP(A172,'Race 9 - Road Champs'!C171:D223,2,FALSE),"")</f>
        <v/>
      </c>
      <c r="C172" s="4" t="str">
        <f>IFERROR(VLOOKUP($A172,'Race 1 - Serpentine'!$L:$N,3,FALSE),"")</f>
        <v/>
      </c>
      <c r="D172" s="4" t="str">
        <f>IFERROR(VLOOKUP($A172,'Race 2 - Dog Hill'!$L:$N,3,FALSE),"")</f>
        <v/>
      </c>
      <c r="E172" s="4" t="str">
        <f>IFERROR(VLOOKUP($A172,'Race 3 - North Dandalup'!$L:$N,3,FALSE),"")</f>
        <v/>
      </c>
      <c r="F172" s="4" t="str">
        <f>IFERROR(VLOOKUP($A172,'Race 4 - Casuarina'!$L:$N,3,FALSE),"")</f>
        <v/>
      </c>
      <c r="G172" s="4" t="str">
        <f>IFERROR(VLOOKUP($A172,'Race  5 - Dog Hill'!$L:$N,3,FALSE),"")</f>
        <v/>
      </c>
      <c r="H172" s="4" t="str">
        <f>IFERROR(VLOOKUP($A172,'Race 6 - Serpentine'!$L:$N,3,FALSE),"")</f>
        <v/>
      </c>
      <c r="I172" s="4" t="str">
        <f>IFERROR(VLOOKUP($A172,'Race 7 - Presidents Cup'!$L:$N,3,FALSE),"")</f>
        <v/>
      </c>
      <c r="J172" s="4" t="str">
        <f>IFERROR(VLOOKUP($A172,'Race 8 - Motorplex Kermese'!$L:$N,3,FALSE),"")</f>
        <v/>
      </c>
      <c r="K172" s="4" t="str">
        <f>IFERROR(VLOOKUP($A172,'Race 9 - Road Champs'!$L:$N,3,FALSE),"")</f>
        <v/>
      </c>
      <c r="L172" s="4">
        <f>SUM(C172:K172)</f>
        <v>0</v>
      </c>
    </row>
    <row r="173" spans="1:12" x14ac:dyDescent="0.25">
      <c r="A173" s="3" t="s">
        <v>381</v>
      </c>
      <c r="B173" s="3" t="str">
        <f>IFERROR(VLOOKUP(A173,'Race 9 - Road Champs'!C172:D224,2,FALSE),"")</f>
        <v/>
      </c>
      <c r="C173" s="4" t="str">
        <f>IFERROR(VLOOKUP($A173,'Race 1 - Serpentine'!$L:$N,3,FALSE),"")</f>
        <v/>
      </c>
      <c r="D173" s="4" t="str">
        <f>IFERROR(VLOOKUP($A173,'Race 2 - Dog Hill'!$L:$N,3,FALSE),"")</f>
        <v/>
      </c>
      <c r="E173" s="4" t="str">
        <f>IFERROR(VLOOKUP($A173,'Race 3 - North Dandalup'!$L:$N,3,FALSE),"")</f>
        <v/>
      </c>
      <c r="F173" s="4" t="str">
        <f>IFERROR(VLOOKUP($A173,'Race 4 - Casuarina'!$L:$N,3,FALSE),"")</f>
        <v/>
      </c>
      <c r="G173" s="4" t="str">
        <f>IFERROR(VLOOKUP($A173,'Race  5 - Dog Hill'!$L:$N,3,FALSE),"")</f>
        <v/>
      </c>
      <c r="H173" s="4" t="str">
        <f>IFERROR(VLOOKUP($A173,'Race 6 - Serpentine'!$L:$N,3,FALSE),"")</f>
        <v/>
      </c>
      <c r="I173" s="4" t="str">
        <f>IFERROR(VLOOKUP($A173,'Race 7 - Presidents Cup'!$L:$N,3,FALSE),"")</f>
        <v/>
      </c>
      <c r="J173" s="4" t="str">
        <f>IFERROR(VLOOKUP($A173,'Race 8 - Motorplex Kermese'!$L:$N,3,FALSE),"")</f>
        <v/>
      </c>
      <c r="K173" s="4" t="str">
        <f>IFERROR(VLOOKUP($A173,'Race 9 - Road Champs'!$L:$N,3,FALSE),"")</f>
        <v/>
      </c>
      <c r="L173" s="4">
        <f>SUM(C173:K173)</f>
        <v>0</v>
      </c>
    </row>
    <row r="174" spans="1:12" x14ac:dyDescent="0.25">
      <c r="A174" s="3" t="s">
        <v>382</v>
      </c>
      <c r="B174" s="3" t="str">
        <f>IFERROR(VLOOKUP(A174,'Race 9 - Road Champs'!C173:D225,2,FALSE),"")</f>
        <v/>
      </c>
      <c r="C174" s="4" t="str">
        <f>IFERROR(VLOOKUP($A174,'Race 1 - Serpentine'!$L:$N,3,FALSE),"")</f>
        <v/>
      </c>
      <c r="D174" s="4" t="str">
        <f>IFERROR(VLOOKUP($A174,'Race 2 - Dog Hill'!$L:$N,3,FALSE),"")</f>
        <v/>
      </c>
      <c r="E174" s="4">
        <f>IFERROR(VLOOKUP($A174,'Race 3 - North Dandalup'!$L:$N,3,FALSE),"")</f>
        <v>0</v>
      </c>
      <c r="F174" s="4" t="str">
        <f>IFERROR(VLOOKUP($A174,'Race 4 - Casuarina'!$L:$N,3,FALSE),"")</f>
        <v/>
      </c>
      <c r="G174" s="4" t="str">
        <f>IFERROR(VLOOKUP($A174,'Race  5 - Dog Hill'!$L:$N,3,FALSE),"")</f>
        <v/>
      </c>
      <c r="H174" s="4" t="str">
        <f>IFERROR(VLOOKUP($A174,'Race 6 - Serpentine'!$L:$N,3,FALSE),"")</f>
        <v/>
      </c>
      <c r="I174" s="4" t="str">
        <f>IFERROR(VLOOKUP($A174,'Race 7 - Presidents Cup'!$L:$N,3,FALSE),"")</f>
        <v/>
      </c>
      <c r="J174" s="4" t="str">
        <f>IFERROR(VLOOKUP($A174,'Race 8 - Motorplex Kermese'!$L:$N,3,FALSE),"")</f>
        <v/>
      </c>
      <c r="K174" s="4" t="str">
        <f>IFERROR(VLOOKUP($A174,'Race 9 - Road Champs'!$L:$N,3,FALSE),"")</f>
        <v/>
      </c>
      <c r="L174" s="4">
        <f>SUM(C174:K174)</f>
        <v>0</v>
      </c>
    </row>
    <row r="175" spans="1:12" x14ac:dyDescent="0.25">
      <c r="A175" s="3" t="s">
        <v>385</v>
      </c>
      <c r="B175" s="3" t="str">
        <f>IFERROR(VLOOKUP(A175,'Race 9 - Road Champs'!C174:D226,2,FALSE),"")</f>
        <v/>
      </c>
      <c r="C175" s="4" t="str">
        <f>IFERROR(VLOOKUP($A175,'Race 1 - Serpentine'!$L:$N,3,FALSE),"")</f>
        <v/>
      </c>
      <c r="D175" s="4" t="str">
        <f>IFERROR(VLOOKUP($A175,'Race 2 - Dog Hill'!$L:$N,3,FALSE),"")</f>
        <v/>
      </c>
      <c r="E175" s="4" t="str">
        <f>IFERROR(VLOOKUP($A175,'Race 3 - North Dandalup'!$L:$N,3,FALSE),"")</f>
        <v/>
      </c>
      <c r="F175" s="4" t="str">
        <f>IFERROR(VLOOKUP($A175,'Race 4 - Casuarina'!$L:$N,3,FALSE),"")</f>
        <v/>
      </c>
      <c r="G175" s="4" t="str">
        <f>IFERROR(VLOOKUP($A175,'Race  5 - Dog Hill'!$L:$N,3,FALSE),"")</f>
        <v/>
      </c>
      <c r="H175" s="4" t="str">
        <f>IFERROR(VLOOKUP($A175,'Race 6 - Serpentine'!$L:$N,3,FALSE),"")</f>
        <v/>
      </c>
      <c r="I175" s="4" t="str">
        <f>IFERROR(VLOOKUP($A175,'Race 7 - Presidents Cup'!$L:$N,3,FALSE),"")</f>
        <v/>
      </c>
      <c r="J175" s="4" t="str">
        <f>IFERROR(VLOOKUP($A175,'Race 8 - Motorplex Kermese'!$L:$N,3,FALSE),"")</f>
        <v/>
      </c>
      <c r="K175" s="4" t="str">
        <f>IFERROR(VLOOKUP($A175,'Race 9 - Road Champs'!$L:$N,3,FALSE),"")</f>
        <v/>
      </c>
      <c r="L175" s="4">
        <f>SUM(C175:K175)</f>
        <v>0</v>
      </c>
    </row>
    <row r="176" spans="1:12" x14ac:dyDescent="0.25">
      <c r="A176" s="3" t="s">
        <v>386</v>
      </c>
      <c r="B176" s="3" t="str">
        <f>IFERROR(VLOOKUP(A176,'Race 9 - Road Champs'!C175:D227,2,FALSE),"")</f>
        <v/>
      </c>
      <c r="C176" s="4" t="str">
        <f>IFERROR(VLOOKUP($A176,'Race 1 - Serpentine'!$L:$N,3,FALSE),"")</f>
        <v/>
      </c>
      <c r="D176" s="4" t="str">
        <f>IFERROR(VLOOKUP($A176,'Race 2 - Dog Hill'!$L:$N,3,FALSE),"")</f>
        <v/>
      </c>
      <c r="E176" s="4" t="str">
        <f>IFERROR(VLOOKUP($A176,'Race 3 - North Dandalup'!$L:$N,3,FALSE),"")</f>
        <v/>
      </c>
      <c r="F176" s="4" t="str">
        <f>IFERROR(VLOOKUP($A176,'Race 4 - Casuarina'!$L:$N,3,FALSE),"")</f>
        <v/>
      </c>
      <c r="G176" s="4" t="str">
        <f>IFERROR(VLOOKUP($A176,'Race  5 - Dog Hill'!$L:$N,3,FALSE),"")</f>
        <v/>
      </c>
      <c r="H176" s="4" t="str">
        <f>IFERROR(VLOOKUP($A176,'Race 6 - Serpentine'!$L:$N,3,FALSE),"")</f>
        <v/>
      </c>
      <c r="I176" s="4" t="str">
        <f>IFERROR(VLOOKUP($A176,'Race 7 - Presidents Cup'!$L:$N,3,FALSE),"")</f>
        <v/>
      </c>
      <c r="J176" s="4" t="str">
        <f>IFERROR(VLOOKUP($A176,'Race 8 - Motorplex Kermese'!$L:$N,3,FALSE),"")</f>
        <v/>
      </c>
      <c r="K176" s="4" t="str">
        <f>IFERROR(VLOOKUP($A176,'Race 9 - Road Champs'!$L:$N,3,FALSE),"")</f>
        <v/>
      </c>
      <c r="L176" s="4">
        <f>SUM(C176:K176)</f>
        <v>0</v>
      </c>
    </row>
    <row r="177" spans="1:12" x14ac:dyDescent="0.25">
      <c r="A177" s="3" t="s">
        <v>387</v>
      </c>
      <c r="B177" s="3" t="str">
        <f>IFERROR(VLOOKUP(A177,'Race 9 - Road Champs'!C176:D228,2,FALSE),"")</f>
        <v/>
      </c>
      <c r="C177" s="4" t="str">
        <f>IFERROR(VLOOKUP($A177,'Race 1 - Serpentine'!$L:$N,3,FALSE),"")</f>
        <v/>
      </c>
      <c r="D177" s="4" t="str">
        <f>IFERROR(VLOOKUP($A177,'Race 2 - Dog Hill'!$L:$N,3,FALSE),"")</f>
        <v/>
      </c>
      <c r="E177" s="4" t="str">
        <f>IFERROR(VLOOKUP($A177,'Race 3 - North Dandalup'!$L:$N,3,FALSE),"")</f>
        <v/>
      </c>
      <c r="F177" s="4" t="str">
        <f>IFERROR(VLOOKUP($A177,'Race 4 - Casuarina'!$L:$N,3,FALSE),"")</f>
        <v/>
      </c>
      <c r="G177" s="4" t="str">
        <f>IFERROR(VLOOKUP($A177,'Race  5 - Dog Hill'!$L:$N,3,FALSE),"")</f>
        <v/>
      </c>
      <c r="H177" s="4" t="str">
        <f>IFERROR(VLOOKUP($A177,'Race 6 - Serpentine'!$L:$N,3,FALSE),"")</f>
        <v/>
      </c>
      <c r="I177" s="4" t="str">
        <f>IFERROR(VLOOKUP($A177,'Race 7 - Presidents Cup'!$L:$N,3,FALSE),"")</f>
        <v/>
      </c>
      <c r="J177" s="4" t="str">
        <f>IFERROR(VLOOKUP($A177,'Race 8 - Motorplex Kermese'!$L:$N,3,FALSE),"")</f>
        <v/>
      </c>
      <c r="K177" s="4" t="str">
        <f>IFERROR(VLOOKUP($A177,'Race 9 - Road Champs'!$L:$N,3,FALSE),"")</f>
        <v/>
      </c>
      <c r="L177" s="4">
        <f>SUM(C177:K177)</f>
        <v>0</v>
      </c>
    </row>
    <row r="178" spans="1:12" x14ac:dyDescent="0.25">
      <c r="A178" s="37" t="s">
        <v>388</v>
      </c>
      <c r="B178" s="3" t="str">
        <f>IFERROR(VLOOKUP(A178,'Race 9 - Road Champs'!C177:D229,2,FALSE),"")</f>
        <v/>
      </c>
      <c r="C178" s="4" t="str">
        <f>IFERROR(VLOOKUP($A178,'Race 1 - Serpentine'!$L:$N,3,FALSE),"")</f>
        <v/>
      </c>
      <c r="D178" s="4" t="str">
        <f>IFERROR(VLOOKUP($A178,'Race 2 - Dog Hill'!$L:$N,3,FALSE),"")</f>
        <v/>
      </c>
      <c r="E178" s="4" t="str">
        <f>IFERROR(VLOOKUP($A178,'Race 3 - North Dandalup'!$L:$N,3,FALSE),"")</f>
        <v/>
      </c>
      <c r="F178" s="4" t="str">
        <f>IFERROR(VLOOKUP($A178,'Race 4 - Casuarina'!$L:$N,3,FALSE),"")</f>
        <v/>
      </c>
      <c r="G178" s="4" t="str">
        <f>IFERROR(VLOOKUP($A178,'Race  5 - Dog Hill'!$L:$N,3,FALSE),"")</f>
        <v/>
      </c>
      <c r="H178" s="4" t="str">
        <f>IFERROR(VLOOKUP($A178,'Race 6 - Serpentine'!$L:$N,3,FALSE),"")</f>
        <v/>
      </c>
      <c r="I178" s="4" t="str">
        <f>IFERROR(VLOOKUP($A178,'Race 7 - Presidents Cup'!$L:$N,3,FALSE),"")</f>
        <v/>
      </c>
      <c r="J178" s="4" t="str">
        <f>IFERROR(VLOOKUP($A178,'Race 8 - Motorplex Kermese'!$L:$N,3,FALSE),"")</f>
        <v/>
      </c>
      <c r="K178" s="4" t="str">
        <f>IFERROR(VLOOKUP($A178,'Race 9 - Road Champs'!$L:$N,3,FALSE),"")</f>
        <v/>
      </c>
      <c r="L178" s="4">
        <f>SUM(C178:K178)</f>
        <v>0</v>
      </c>
    </row>
    <row r="179" spans="1:12" x14ac:dyDescent="0.25">
      <c r="A179" s="3" t="s">
        <v>390</v>
      </c>
      <c r="B179" s="3" t="str">
        <f>IFERROR(VLOOKUP(A179,'Race 9 - Road Champs'!C178:D230,2,FALSE),"")</f>
        <v/>
      </c>
      <c r="C179" s="4" t="str">
        <f>IFERROR(VLOOKUP($A179,'Race 1 - Serpentine'!$L:$N,3,FALSE),"")</f>
        <v/>
      </c>
      <c r="D179" s="4" t="str">
        <f>IFERROR(VLOOKUP($A179,'Race 2 - Dog Hill'!$L:$N,3,FALSE),"")</f>
        <v/>
      </c>
      <c r="E179" s="4" t="str">
        <f>IFERROR(VLOOKUP($A179,'Race 3 - North Dandalup'!$L:$N,3,FALSE),"")</f>
        <v/>
      </c>
      <c r="F179" s="4" t="str">
        <f>IFERROR(VLOOKUP($A179,'Race 4 - Casuarina'!$L:$N,3,FALSE),"")</f>
        <v/>
      </c>
      <c r="G179" s="4" t="str">
        <f>IFERROR(VLOOKUP($A179,'Race  5 - Dog Hill'!$L:$N,3,FALSE),"")</f>
        <v/>
      </c>
      <c r="H179" s="4" t="str">
        <f>IFERROR(VLOOKUP($A179,'Race 6 - Serpentine'!$L:$N,3,FALSE),"")</f>
        <v/>
      </c>
      <c r="I179" s="4" t="str">
        <f>IFERROR(VLOOKUP($A179,'Race 7 - Presidents Cup'!$L:$N,3,FALSE),"")</f>
        <v/>
      </c>
      <c r="J179" s="4" t="str">
        <f>IFERROR(VLOOKUP($A179,'Race 8 - Motorplex Kermese'!$L:$N,3,FALSE),"")</f>
        <v/>
      </c>
      <c r="K179" s="4" t="str">
        <f>IFERROR(VLOOKUP($A179,'Race 9 - Road Champs'!$L:$N,3,FALSE),"")</f>
        <v/>
      </c>
      <c r="L179" s="4">
        <f>SUM(C179:K179)</f>
        <v>0</v>
      </c>
    </row>
    <row r="180" spans="1:12" x14ac:dyDescent="0.25">
      <c r="A180" s="3" t="s">
        <v>1613</v>
      </c>
      <c r="B180" s="3" t="str">
        <f>IFERROR(VLOOKUP(A180,'Race 9 - Road Champs'!C179:D231,2,FALSE),"")</f>
        <v/>
      </c>
      <c r="C180" s="4" t="str">
        <f>IFERROR(VLOOKUP($A180,'Race 1 - Serpentine'!$L:$N,3,FALSE),"")</f>
        <v/>
      </c>
      <c r="D180" s="4" t="str">
        <f>IFERROR(VLOOKUP($A180,'Race 2 - Dog Hill'!$L:$N,3,FALSE),"")</f>
        <v/>
      </c>
      <c r="E180" s="4" t="str">
        <f>IFERROR(VLOOKUP($A180,'Race 3 - North Dandalup'!$L:$N,3,FALSE),"")</f>
        <v/>
      </c>
      <c r="F180" s="4" t="str">
        <f>IFERROR(VLOOKUP($A180,'Race 4 - Casuarina'!$L:$N,3,FALSE),"")</f>
        <v/>
      </c>
      <c r="G180" s="4" t="str">
        <f>IFERROR(VLOOKUP($A180,'Race  5 - Dog Hill'!$L:$N,3,FALSE),"")</f>
        <v/>
      </c>
      <c r="H180" s="4" t="str">
        <f>IFERROR(VLOOKUP($A180,'Race 6 - Serpentine'!$L:$N,3,FALSE),"")</f>
        <v/>
      </c>
      <c r="I180" s="4" t="str">
        <f>IFERROR(VLOOKUP($A180,'Race 7 - Presidents Cup'!$L:$N,3,FALSE),"")</f>
        <v/>
      </c>
      <c r="J180" s="4" t="str">
        <f>IFERROR(VLOOKUP($A180,'Race 8 - Motorplex Kermese'!$L:$N,3,FALSE),"")</f>
        <v/>
      </c>
      <c r="K180" s="4" t="str">
        <f>IFERROR(VLOOKUP($A180,'Race 9 - Road Champs'!$L:$N,3,FALSE),"")</f>
        <v/>
      </c>
      <c r="L180" s="4">
        <f>SUM(C180:K180)</f>
        <v>0</v>
      </c>
    </row>
    <row r="181" spans="1:12" x14ac:dyDescent="0.25">
      <c r="A181" s="3" t="s">
        <v>391</v>
      </c>
      <c r="B181" s="3" t="str">
        <f>IFERROR(VLOOKUP(A181,'Race 9 - Road Champs'!C180:D232,2,FALSE),"")</f>
        <v/>
      </c>
      <c r="C181" s="4" t="str">
        <f>IFERROR(VLOOKUP($A181,'Race 1 - Serpentine'!$L:$N,3,FALSE),"")</f>
        <v/>
      </c>
      <c r="D181" s="4" t="str">
        <f>IFERROR(VLOOKUP($A181,'Race 2 - Dog Hill'!$L:$N,3,FALSE),"")</f>
        <v/>
      </c>
      <c r="E181" s="4" t="str">
        <f>IFERROR(VLOOKUP($A181,'Race 3 - North Dandalup'!$L:$N,3,FALSE),"")</f>
        <v/>
      </c>
      <c r="F181" s="4" t="str">
        <f>IFERROR(VLOOKUP($A181,'Race 4 - Casuarina'!$L:$N,3,FALSE),"")</f>
        <v/>
      </c>
      <c r="G181" s="4" t="str">
        <f>IFERROR(VLOOKUP($A181,'Race  5 - Dog Hill'!$L:$N,3,FALSE),"")</f>
        <v/>
      </c>
      <c r="H181" s="4" t="str">
        <f>IFERROR(VLOOKUP($A181,'Race 6 - Serpentine'!$L:$N,3,FALSE),"")</f>
        <v/>
      </c>
      <c r="I181" s="4" t="str">
        <f>IFERROR(VLOOKUP($A181,'Race 7 - Presidents Cup'!$L:$N,3,FALSE),"")</f>
        <v/>
      </c>
      <c r="J181" s="4" t="str">
        <f>IFERROR(VLOOKUP($A181,'Race 8 - Motorplex Kermese'!$L:$N,3,FALSE),"")</f>
        <v/>
      </c>
      <c r="K181" s="4" t="str">
        <f>IFERROR(VLOOKUP($A181,'Race 9 - Road Champs'!$L:$N,3,FALSE),"")</f>
        <v/>
      </c>
      <c r="L181" s="4">
        <f>SUM(C181:K181)</f>
        <v>0</v>
      </c>
    </row>
    <row r="182" spans="1:12" x14ac:dyDescent="0.25">
      <c r="A182" s="3" t="s">
        <v>392</v>
      </c>
      <c r="B182" s="3" t="str">
        <f>IFERROR(VLOOKUP(A182,'Race 9 - Road Champs'!C181:D233,2,FALSE),"")</f>
        <v/>
      </c>
      <c r="C182" s="4" t="str">
        <f>IFERROR(VLOOKUP($A182,'Race 1 - Serpentine'!$L:$N,3,FALSE),"")</f>
        <v/>
      </c>
      <c r="D182" s="4" t="str">
        <f>IFERROR(VLOOKUP($A182,'Race 2 - Dog Hill'!$L:$N,3,FALSE),"")</f>
        <v/>
      </c>
      <c r="E182" s="4" t="str">
        <f>IFERROR(VLOOKUP($A182,'Race 3 - North Dandalup'!$L:$N,3,FALSE),"")</f>
        <v/>
      </c>
      <c r="F182" s="4" t="str">
        <f>IFERROR(VLOOKUP($A182,'Race 4 - Casuarina'!$L:$N,3,FALSE),"")</f>
        <v/>
      </c>
      <c r="G182" s="4" t="str">
        <f>IFERROR(VLOOKUP($A182,'Race  5 - Dog Hill'!$L:$N,3,FALSE),"")</f>
        <v/>
      </c>
      <c r="H182" s="4" t="str">
        <f>IFERROR(VLOOKUP($A182,'Race 6 - Serpentine'!$L:$N,3,FALSE),"")</f>
        <v/>
      </c>
      <c r="I182" s="4" t="str">
        <f>IFERROR(VLOOKUP($A182,'Race 7 - Presidents Cup'!$L:$N,3,FALSE),"")</f>
        <v/>
      </c>
      <c r="J182" s="4" t="str">
        <f>IFERROR(VLOOKUP($A182,'Race 8 - Motorplex Kermese'!$L:$N,3,FALSE),"")</f>
        <v/>
      </c>
      <c r="K182" s="4" t="str">
        <f>IFERROR(VLOOKUP($A182,'Race 9 - Road Champs'!$L:$N,3,FALSE),"")</f>
        <v/>
      </c>
      <c r="L182" s="4">
        <f>SUM(C182:K182)</f>
        <v>0</v>
      </c>
    </row>
    <row r="183" spans="1:12" x14ac:dyDescent="0.25">
      <c r="A183" s="3" t="s">
        <v>393</v>
      </c>
      <c r="B183" s="3" t="str">
        <f>IFERROR(VLOOKUP(A183,'Race 9 - Road Champs'!C182:D234,2,FALSE),"")</f>
        <v/>
      </c>
      <c r="C183" s="4" t="str">
        <f>IFERROR(VLOOKUP($A183,'Race 1 - Serpentine'!$L:$N,3,FALSE),"")</f>
        <v/>
      </c>
      <c r="D183" s="4" t="str">
        <f>IFERROR(VLOOKUP($A183,'Race 2 - Dog Hill'!$L:$N,3,FALSE),"")</f>
        <v/>
      </c>
      <c r="E183" s="4" t="str">
        <f>IFERROR(VLOOKUP($A183,'Race 3 - North Dandalup'!$L:$N,3,FALSE),"")</f>
        <v/>
      </c>
      <c r="F183" s="4" t="str">
        <f>IFERROR(VLOOKUP($A183,'Race 4 - Casuarina'!$L:$N,3,FALSE),"")</f>
        <v/>
      </c>
      <c r="G183" s="4" t="str">
        <f>IFERROR(VLOOKUP($A183,'Race  5 - Dog Hill'!$L:$N,3,FALSE),"")</f>
        <v/>
      </c>
      <c r="H183" s="4" t="str">
        <f>IFERROR(VLOOKUP($A183,'Race 6 - Serpentine'!$L:$N,3,FALSE),"")</f>
        <v/>
      </c>
      <c r="I183" s="4" t="str">
        <f>IFERROR(VLOOKUP($A183,'Race 7 - Presidents Cup'!$L:$N,3,FALSE),"")</f>
        <v/>
      </c>
      <c r="J183" s="4" t="str">
        <f>IFERROR(VLOOKUP($A183,'Race 8 - Motorplex Kermese'!$L:$N,3,FALSE),"")</f>
        <v/>
      </c>
      <c r="K183" s="4" t="str">
        <f>IFERROR(VLOOKUP($A183,'Race 9 - Road Champs'!$L:$N,3,FALSE),"")</f>
        <v/>
      </c>
      <c r="L183" s="4">
        <f>SUM(C183:K183)</f>
        <v>0</v>
      </c>
    </row>
    <row r="184" spans="1:12" x14ac:dyDescent="0.25">
      <c r="A184" s="3" t="s">
        <v>403</v>
      </c>
      <c r="B184" s="3" t="str">
        <f>IFERROR(VLOOKUP(A184,'Race 9 - Road Champs'!C183:D235,2,FALSE),"")</f>
        <v/>
      </c>
      <c r="C184" s="4" t="str">
        <f>IFERROR(VLOOKUP($A184,'Race 1 - Serpentine'!$L:$N,3,FALSE),"")</f>
        <v/>
      </c>
      <c r="D184" s="4" t="str">
        <f>IFERROR(VLOOKUP($A184,'Race 2 - Dog Hill'!$L:$N,3,FALSE),"")</f>
        <v/>
      </c>
      <c r="E184" s="4" t="str">
        <f>IFERROR(VLOOKUP($A184,'Race 3 - North Dandalup'!$L:$N,3,FALSE),"")</f>
        <v/>
      </c>
      <c r="F184" s="4" t="str">
        <f>IFERROR(VLOOKUP($A184,'Race 4 - Casuarina'!$L:$N,3,FALSE),"")</f>
        <v/>
      </c>
      <c r="G184" s="4" t="str">
        <f>IFERROR(VLOOKUP($A184,'Race  5 - Dog Hill'!$L:$N,3,FALSE),"")</f>
        <v/>
      </c>
      <c r="H184" s="4" t="str">
        <f>IFERROR(VLOOKUP($A184,'Race 6 - Serpentine'!$L:$N,3,FALSE),"")</f>
        <v/>
      </c>
      <c r="I184" s="4" t="str">
        <f>IFERROR(VLOOKUP($A184,'Race 7 - Presidents Cup'!$L:$N,3,FALSE),"")</f>
        <v/>
      </c>
      <c r="J184" s="4" t="str">
        <f>IFERROR(VLOOKUP($A184,'Race 8 - Motorplex Kermese'!$L:$N,3,FALSE),"")</f>
        <v/>
      </c>
      <c r="K184" s="4" t="str">
        <f>IFERROR(VLOOKUP($A184,'Race 9 - Road Champs'!$L:$N,3,FALSE),"")</f>
        <v/>
      </c>
      <c r="L184" s="4">
        <f>SUM(C184:K184)</f>
        <v>0</v>
      </c>
    </row>
    <row r="185" spans="1:12" x14ac:dyDescent="0.25">
      <c r="A185" s="3" t="s">
        <v>1617</v>
      </c>
      <c r="B185" s="3" t="str">
        <f>IFERROR(VLOOKUP(A185,'Race 9 - Road Champs'!C184:D236,2,FALSE),"")</f>
        <v/>
      </c>
      <c r="C185" s="4" t="str">
        <f>IFERROR(VLOOKUP($A185,'Race 1 - Serpentine'!$L:$N,3,FALSE),"")</f>
        <v/>
      </c>
      <c r="D185" s="4" t="str">
        <f>IFERROR(VLOOKUP($A185,'Race 2 - Dog Hill'!$L:$N,3,FALSE),"")</f>
        <v/>
      </c>
      <c r="E185" s="4" t="str">
        <f>IFERROR(VLOOKUP($A185,'Race 3 - North Dandalup'!$L:$N,3,FALSE),"")</f>
        <v/>
      </c>
      <c r="F185" s="4" t="str">
        <f>IFERROR(VLOOKUP($A185,'Race 4 - Casuarina'!$L:$N,3,FALSE),"")</f>
        <v/>
      </c>
      <c r="G185" s="4" t="str">
        <f>IFERROR(VLOOKUP($A185,'Race  5 - Dog Hill'!$L:$N,3,FALSE),"")</f>
        <v/>
      </c>
      <c r="H185" s="4" t="str">
        <f>IFERROR(VLOOKUP($A185,'Race 6 - Serpentine'!$L:$N,3,FALSE),"")</f>
        <v/>
      </c>
      <c r="I185" s="4" t="str">
        <f>IFERROR(VLOOKUP($A185,'Race 7 - Presidents Cup'!$L:$N,3,FALSE),"")</f>
        <v/>
      </c>
      <c r="J185" s="4" t="str">
        <f>IFERROR(VLOOKUP($A185,'Race 8 - Motorplex Kermese'!$L:$N,3,FALSE),"")</f>
        <v/>
      </c>
      <c r="K185" s="4" t="str">
        <f>IFERROR(VLOOKUP($A185,'Race 9 - Road Champs'!$L:$N,3,FALSE),"")</f>
        <v/>
      </c>
      <c r="L185" s="4">
        <f>SUM(C185:K185)</f>
        <v>0</v>
      </c>
    </row>
    <row r="186" spans="1:12" x14ac:dyDescent="0.25">
      <c r="A186" s="3" t="s">
        <v>404</v>
      </c>
      <c r="B186" s="3" t="str">
        <f>IFERROR(VLOOKUP(A186,'Race 9 - Road Champs'!C185:D237,2,FALSE),"")</f>
        <v/>
      </c>
      <c r="C186" s="4" t="str">
        <f>IFERROR(VLOOKUP($A186,'Race 1 - Serpentine'!$L:$N,3,FALSE),"")</f>
        <v/>
      </c>
      <c r="D186" s="4" t="str">
        <f>IFERROR(VLOOKUP($A186,'Race 2 - Dog Hill'!$L:$N,3,FALSE),"")</f>
        <v/>
      </c>
      <c r="E186" s="4" t="str">
        <f>IFERROR(VLOOKUP($A186,'Race 3 - North Dandalup'!$L:$N,3,FALSE),"")</f>
        <v/>
      </c>
      <c r="F186" s="4" t="str">
        <f>IFERROR(VLOOKUP($A186,'Race 4 - Casuarina'!$L:$N,3,FALSE),"")</f>
        <v/>
      </c>
      <c r="G186" s="4" t="str">
        <f>IFERROR(VLOOKUP($A186,'Race  5 - Dog Hill'!$L:$N,3,FALSE),"")</f>
        <v/>
      </c>
      <c r="H186" s="4" t="str">
        <f>IFERROR(VLOOKUP($A186,'Race 6 - Serpentine'!$L:$N,3,FALSE),"")</f>
        <v/>
      </c>
      <c r="I186" s="4" t="str">
        <f>IFERROR(VLOOKUP($A186,'Race 7 - Presidents Cup'!$L:$N,3,FALSE),"")</f>
        <v/>
      </c>
      <c r="J186" s="4" t="str">
        <f>IFERROR(VLOOKUP($A186,'Race 8 - Motorplex Kermese'!$L:$N,3,FALSE),"")</f>
        <v/>
      </c>
      <c r="K186" s="4" t="str">
        <f>IFERROR(VLOOKUP($A186,'Race 9 - Road Champs'!$L:$N,3,FALSE),"")</f>
        <v/>
      </c>
      <c r="L186" s="4">
        <f>SUM(C186:K186)</f>
        <v>0</v>
      </c>
    </row>
    <row r="187" spans="1:12" x14ac:dyDescent="0.25">
      <c r="A187" s="3" t="s">
        <v>406</v>
      </c>
      <c r="B187" s="3" t="str">
        <f>IFERROR(VLOOKUP(A187,'Race 9 - Road Champs'!C186:D238,2,FALSE),"")</f>
        <v/>
      </c>
      <c r="C187" s="4" t="str">
        <f>IFERROR(VLOOKUP($A187,'Race 1 - Serpentine'!$L:$N,3,FALSE),"")</f>
        <v/>
      </c>
      <c r="D187" s="4" t="str">
        <f>IFERROR(VLOOKUP($A187,'Race 2 - Dog Hill'!$L:$N,3,FALSE),"")</f>
        <v/>
      </c>
      <c r="E187" s="4" t="str">
        <f>IFERROR(VLOOKUP($A187,'Race 3 - North Dandalup'!$L:$N,3,FALSE),"")</f>
        <v/>
      </c>
      <c r="F187" s="4" t="str">
        <f>IFERROR(VLOOKUP($A187,'Race 4 - Casuarina'!$L:$N,3,FALSE),"")</f>
        <v/>
      </c>
      <c r="G187" s="4" t="str">
        <f>IFERROR(VLOOKUP($A187,'Race  5 - Dog Hill'!$L:$N,3,FALSE),"")</f>
        <v/>
      </c>
      <c r="H187" s="4" t="str">
        <f>IFERROR(VLOOKUP($A187,'Race 6 - Serpentine'!$L:$N,3,FALSE),"")</f>
        <v/>
      </c>
      <c r="I187" s="4" t="str">
        <f>IFERROR(VLOOKUP($A187,'Race 7 - Presidents Cup'!$L:$N,3,FALSE),"")</f>
        <v/>
      </c>
      <c r="J187" s="4" t="str">
        <f>IFERROR(VLOOKUP($A187,'Race 8 - Motorplex Kermese'!$L:$N,3,FALSE),"")</f>
        <v/>
      </c>
      <c r="K187" s="4" t="str">
        <f>IFERROR(VLOOKUP($A187,'Race 9 - Road Champs'!$L:$N,3,FALSE),"")</f>
        <v/>
      </c>
      <c r="L187" s="4">
        <f>SUM(C187:K187)</f>
        <v>0</v>
      </c>
    </row>
    <row r="188" spans="1:12" x14ac:dyDescent="0.25">
      <c r="A188" s="3" t="s">
        <v>410</v>
      </c>
      <c r="B188" s="3" t="str">
        <f>IFERROR(VLOOKUP(A188,'Race 9 - Road Champs'!C187:D239,2,FALSE),"")</f>
        <v/>
      </c>
      <c r="C188" s="4" t="str">
        <f>IFERROR(VLOOKUP($A188,'Race 1 - Serpentine'!$L:$N,3,FALSE),"")</f>
        <v/>
      </c>
      <c r="D188" s="4" t="str">
        <f>IFERROR(VLOOKUP($A188,'Race 2 - Dog Hill'!$L:$N,3,FALSE),"")</f>
        <v/>
      </c>
      <c r="E188" s="4" t="str">
        <f>IFERROR(VLOOKUP($A188,'Race 3 - North Dandalup'!$L:$N,3,FALSE),"")</f>
        <v/>
      </c>
      <c r="F188" s="4" t="str">
        <f>IFERROR(VLOOKUP($A188,'Race 4 - Casuarina'!$L:$N,3,FALSE),"")</f>
        <v/>
      </c>
      <c r="G188" s="4" t="str">
        <f>IFERROR(VLOOKUP($A188,'Race  5 - Dog Hill'!$L:$N,3,FALSE),"")</f>
        <v/>
      </c>
      <c r="H188" s="4" t="str">
        <f>IFERROR(VLOOKUP($A188,'Race 6 - Serpentine'!$L:$N,3,FALSE),"")</f>
        <v/>
      </c>
      <c r="I188" s="4" t="str">
        <f>IFERROR(VLOOKUP($A188,'Race 7 - Presidents Cup'!$L:$N,3,FALSE),"")</f>
        <v/>
      </c>
      <c r="J188" s="4" t="str">
        <f>IFERROR(VLOOKUP($A188,'Race 8 - Motorplex Kermese'!$L:$N,3,FALSE),"")</f>
        <v/>
      </c>
      <c r="K188" s="4" t="str">
        <f>IFERROR(VLOOKUP($A188,'Race 9 - Road Champs'!$L:$N,3,FALSE),"")</f>
        <v/>
      </c>
      <c r="L188" s="4">
        <f>SUM(C188:K188)</f>
        <v>0</v>
      </c>
    </row>
    <row r="189" spans="1:12" x14ac:dyDescent="0.25">
      <c r="A189" s="3" t="s">
        <v>416</v>
      </c>
      <c r="B189" s="3" t="str">
        <f>IFERROR(VLOOKUP(A189,'Race 9 - Road Champs'!C188:D240,2,FALSE),"")</f>
        <v/>
      </c>
      <c r="C189" s="4" t="str">
        <f>IFERROR(VLOOKUP($A189,'Race 1 - Serpentine'!$L:$N,3,FALSE),"")</f>
        <v/>
      </c>
      <c r="D189" s="4" t="str">
        <f>IFERROR(VLOOKUP($A189,'Race 2 - Dog Hill'!$L:$N,3,FALSE),"")</f>
        <v/>
      </c>
      <c r="E189" s="4" t="str">
        <f>IFERROR(VLOOKUP($A189,'Race 3 - North Dandalup'!$L:$N,3,FALSE),"")</f>
        <v/>
      </c>
      <c r="F189" s="4" t="str">
        <f>IFERROR(VLOOKUP($A189,'Race 4 - Casuarina'!$L:$N,3,FALSE),"")</f>
        <v/>
      </c>
      <c r="G189" s="4" t="str">
        <f>IFERROR(VLOOKUP($A189,'Race  5 - Dog Hill'!$L:$N,3,FALSE),"")</f>
        <v/>
      </c>
      <c r="H189" s="4" t="str">
        <f>IFERROR(VLOOKUP($A189,'Race 6 - Serpentine'!$L:$N,3,FALSE),"")</f>
        <v/>
      </c>
      <c r="I189" s="4" t="str">
        <f>IFERROR(VLOOKUP($A189,'Race 7 - Presidents Cup'!$L:$N,3,FALSE),"")</f>
        <v/>
      </c>
      <c r="J189" s="4" t="str">
        <f>IFERROR(VLOOKUP($A189,'Race 8 - Motorplex Kermese'!$L:$N,3,FALSE),"")</f>
        <v/>
      </c>
      <c r="K189" s="4" t="str">
        <f>IFERROR(VLOOKUP($A189,'Race 9 - Road Champs'!$L:$N,3,FALSE),"")</f>
        <v/>
      </c>
      <c r="L189" s="4">
        <f>SUM(C189:K189)</f>
        <v>0</v>
      </c>
    </row>
    <row r="190" spans="1:12" x14ac:dyDescent="0.25">
      <c r="A190" s="3" t="s">
        <v>418</v>
      </c>
      <c r="B190" s="3" t="str">
        <f>IFERROR(VLOOKUP(A190,'Race 9 - Road Champs'!C189:D241,2,FALSE),"")</f>
        <v/>
      </c>
      <c r="C190" s="4" t="str">
        <f>IFERROR(VLOOKUP($A190,'Race 1 - Serpentine'!$L:$N,3,FALSE),"")</f>
        <v/>
      </c>
      <c r="D190" s="4" t="str">
        <f>IFERROR(VLOOKUP($A190,'Race 2 - Dog Hill'!$L:$N,3,FALSE),"")</f>
        <v/>
      </c>
      <c r="E190" s="4" t="str">
        <f>IFERROR(VLOOKUP($A190,'Race 3 - North Dandalup'!$L:$N,3,FALSE),"")</f>
        <v/>
      </c>
      <c r="F190" s="4" t="str">
        <f>IFERROR(VLOOKUP($A190,'Race 4 - Casuarina'!$L:$N,3,FALSE),"")</f>
        <v/>
      </c>
      <c r="G190" s="4" t="str">
        <f>IFERROR(VLOOKUP($A190,'Race  5 - Dog Hill'!$L:$N,3,FALSE),"")</f>
        <v/>
      </c>
      <c r="H190" s="4" t="str">
        <f>IFERROR(VLOOKUP($A190,'Race 6 - Serpentine'!$L:$N,3,FALSE),"")</f>
        <v/>
      </c>
      <c r="I190" s="4" t="str">
        <f>IFERROR(VLOOKUP($A190,'Race 7 - Presidents Cup'!$L:$N,3,FALSE),"")</f>
        <v/>
      </c>
      <c r="J190" s="4" t="str">
        <f>IFERROR(VLOOKUP($A190,'Race 8 - Motorplex Kermese'!$L:$N,3,FALSE),"")</f>
        <v/>
      </c>
      <c r="K190" s="4" t="str">
        <f>IFERROR(VLOOKUP($A190,'Race 9 - Road Champs'!$L:$N,3,FALSE),"")</f>
        <v/>
      </c>
      <c r="L190" s="4">
        <f>SUM(C190:K190)</f>
        <v>0</v>
      </c>
    </row>
    <row r="191" spans="1:12" x14ac:dyDescent="0.25">
      <c r="A191" s="3" t="s">
        <v>422</v>
      </c>
      <c r="B191" s="3" t="str">
        <f>IFERROR(VLOOKUP(A191,'Race 9 - Road Champs'!C190:D242,2,FALSE),"")</f>
        <v/>
      </c>
      <c r="C191" s="4" t="str">
        <f>IFERROR(VLOOKUP($A191,'Race 1 - Serpentine'!$L:$N,3,FALSE),"")</f>
        <v/>
      </c>
      <c r="D191" s="4" t="str">
        <f>IFERROR(VLOOKUP($A191,'Race 2 - Dog Hill'!$L:$N,3,FALSE),"")</f>
        <v/>
      </c>
      <c r="E191" s="4" t="str">
        <f>IFERROR(VLOOKUP($A191,'Race 3 - North Dandalup'!$L:$N,3,FALSE),"")</f>
        <v/>
      </c>
      <c r="F191" s="4" t="str">
        <f>IFERROR(VLOOKUP($A191,'Race 4 - Casuarina'!$L:$N,3,FALSE),"")</f>
        <v/>
      </c>
      <c r="G191" s="4" t="str">
        <f>IFERROR(VLOOKUP($A191,'Race  5 - Dog Hill'!$L:$N,3,FALSE),"")</f>
        <v/>
      </c>
      <c r="H191" s="4" t="str">
        <f>IFERROR(VLOOKUP($A191,'Race 6 - Serpentine'!$L:$N,3,FALSE),"")</f>
        <v/>
      </c>
      <c r="I191" s="4" t="str">
        <f>IFERROR(VLOOKUP($A191,'Race 7 - Presidents Cup'!$L:$N,3,FALSE),"")</f>
        <v/>
      </c>
      <c r="J191" s="4" t="str">
        <f>IFERROR(VLOOKUP($A191,'Race 8 - Motorplex Kermese'!$L:$N,3,FALSE),"")</f>
        <v/>
      </c>
      <c r="K191" s="4" t="str">
        <f>IFERROR(VLOOKUP($A191,'Race 9 - Road Champs'!$L:$N,3,FALSE),"")</f>
        <v/>
      </c>
      <c r="L191" s="4">
        <f>SUM(C191:K191)</f>
        <v>0</v>
      </c>
    </row>
    <row r="192" spans="1:12" x14ac:dyDescent="0.25">
      <c r="A192" s="3" t="s">
        <v>426</v>
      </c>
      <c r="B192" s="3" t="str">
        <f>IFERROR(VLOOKUP(A192,'Race 9 - Road Champs'!C191:D243,2,FALSE),"")</f>
        <v/>
      </c>
      <c r="C192" s="4" t="str">
        <f>IFERROR(VLOOKUP($A192,'Race 1 - Serpentine'!$L:$N,3,FALSE),"")</f>
        <v/>
      </c>
      <c r="D192" s="4" t="str">
        <f>IFERROR(VLOOKUP($A192,'Race 2 - Dog Hill'!$L:$N,3,FALSE),"")</f>
        <v/>
      </c>
      <c r="E192" s="4" t="str">
        <f>IFERROR(VLOOKUP($A192,'Race 3 - North Dandalup'!$L:$N,3,FALSE),"")</f>
        <v/>
      </c>
      <c r="F192" s="4" t="str">
        <f>IFERROR(VLOOKUP($A192,'Race 4 - Casuarina'!$L:$N,3,FALSE),"")</f>
        <v/>
      </c>
      <c r="G192" s="4" t="str">
        <f>IFERROR(VLOOKUP($A192,'Race  5 - Dog Hill'!$L:$N,3,FALSE),"")</f>
        <v/>
      </c>
      <c r="H192" s="4" t="str">
        <f>IFERROR(VLOOKUP($A192,'Race 6 - Serpentine'!$L:$N,3,FALSE),"")</f>
        <v/>
      </c>
      <c r="I192" s="4" t="str">
        <f>IFERROR(VLOOKUP($A192,'Race 7 - Presidents Cup'!$L:$N,3,FALSE),"")</f>
        <v/>
      </c>
      <c r="J192" s="4" t="str">
        <f>IFERROR(VLOOKUP($A192,'Race 8 - Motorplex Kermese'!$L:$N,3,FALSE),"")</f>
        <v/>
      </c>
      <c r="K192" s="4" t="str">
        <f>IFERROR(VLOOKUP($A192,'Race 9 - Road Champs'!$L:$N,3,FALSE),"")</f>
        <v/>
      </c>
      <c r="L192" s="4">
        <f>SUM(C192:K192)</f>
        <v>0</v>
      </c>
    </row>
    <row r="193" spans="1:12" x14ac:dyDescent="0.25">
      <c r="A193" s="3" t="s">
        <v>428</v>
      </c>
      <c r="B193" s="3" t="str">
        <f>IFERROR(VLOOKUP(A193,'Race 9 - Road Champs'!C192:D244,2,FALSE),"")</f>
        <v/>
      </c>
      <c r="C193" s="4" t="str">
        <f>IFERROR(VLOOKUP($A193,'Race 1 - Serpentine'!$L:$N,3,FALSE),"")</f>
        <v/>
      </c>
      <c r="D193" s="4" t="str">
        <f>IFERROR(VLOOKUP($A193,'Race 2 - Dog Hill'!$L:$N,3,FALSE),"")</f>
        <v/>
      </c>
      <c r="E193" s="4" t="str">
        <f>IFERROR(VLOOKUP($A193,'Race 3 - North Dandalup'!$L:$N,3,FALSE),"")</f>
        <v/>
      </c>
      <c r="F193" s="4" t="str">
        <f>IFERROR(VLOOKUP($A193,'Race 4 - Casuarina'!$L:$N,3,FALSE),"")</f>
        <v/>
      </c>
      <c r="G193" s="4" t="str">
        <f>IFERROR(VLOOKUP($A193,'Race  5 - Dog Hill'!$L:$N,3,FALSE),"")</f>
        <v/>
      </c>
      <c r="H193" s="4" t="str">
        <f>IFERROR(VLOOKUP($A193,'Race 6 - Serpentine'!$L:$N,3,FALSE),"")</f>
        <v/>
      </c>
      <c r="I193" s="4" t="str">
        <f>IFERROR(VLOOKUP($A193,'Race 7 - Presidents Cup'!$L:$N,3,FALSE),"")</f>
        <v/>
      </c>
      <c r="J193" s="4" t="str">
        <f>IFERROR(VLOOKUP($A193,'Race 8 - Motorplex Kermese'!$L:$N,3,FALSE),"")</f>
        <v/>
      </c>
      <c r="K193" s="4" t="str">
        <f>IFERROR(VLOOKUP($A193,'Race 9 - Road Champs'!$L:$N,3,FALSE),"")</f>
        <v/>
      </c>
      <c r="L193" s="4">
        <f>SUM(C193:K193)</f>
        <v>0</v>
      </c>
    </row>
    <row r="194" spans="1:12" x14ac:dyDescent="0.25">
      <c r="A194" s="3" t="s">
        <v>429</v>
      </c>
      <c r="B194" s="3" t="str">
        <f>IFERROR(VLOOKUP(A194,'Race 9 - Road Champs'!C193:D245,2,FALSE),"")</f>
        <v/>
      </c>
      <c r="C194" s="4" t="str">
        <f>IFERROR(VLOOKUP($A194,'Race 1 - Serpentine'!$L:$N,3,FALSE),"")</f>
        <v/>
      </c>
      <c r="D194" s="4" t="str">
        <f>IFERROR(VLOOKUP($A194,'Race 2 - Dog Hill'!$L:$N,3,FALSE),"")</f>
        <v/>
      </c>
      <c r="E194" s="4" t="str">
        <f>IFERROR(VLOOKUP($A194,'Race 3 - North Dandalup'!$L:$N,3,FALSE),"")</f>
        <v/>
      </c>
      <c r="F194" s="4" t="str">
        <f>IFERROR(VLOOKUP($A194,'Race 4 - Casuarina'!$L:$N,3,FALSE),"")</f>
        <v/>
      </c>
      <c r="G194" s="4" t="str">
        <f>IFERROR(VLOOKUP($A194,'Race  5 - Dog Hill'!$L:$N,3,FALSE),"")</f>
        <v/>
      </c>
      <c r="H194" s="4" t="str">
        <f>IFERROR(VLOOKUP($A194,'Race 6 - Serpentine'!$L:$N,3,FALSE),"")</f>
        <v/>
      </c>
      <c r="I194" s="4" t="str">
        <f>IFERROR(VLOOKUP($A194,'Race 7 - Presidents Cup'!$L:$N,3,FALSE),"")</f>
        <v/>
      </c>
      <c r="J194" s="4" t="str">
        <f>IFERROR(VLOOKUP($A194,'Race 8 - Motorplex Kermese'!$L:$N,3,FALSE),"")</f>
        <v/>
      </c>
      <c r="K194" s="4" t="str">
        <f>IFERROR(VLOOKUP($A194,'Race 9 - Road Champs'!$L:$N,3,FALSE),"")</f>
        <v/>
      </c>
      <c r="L194" s="4">
        <f>SUM(C194:K194)</f>
        <v>0</v>
      </c>
    </row>
    <row r="195" spans="1:12" x14ac:dyDescent="0.25">
      <c r="A195" s="3" t="s">
        <v>430</v>
      </c>
      <c r="B195" s="3" t="str">
        <f>IFERROR(VLOOKUP(A195,'Race 9 - Road Champs'!C194:D246,2,FALSE),"")</f>
        <v/>
      </c>
      <c r="C195" s="4" t="str">
        <f>IFERROR(VLOOKUP($A195,'Race 1 - Serpentine'!$L:$N,3,FALSE),"")</f>
        <v/>
      </c>
      <c r="D195" s="4" t="str">
        <f>IFERROR(VLOOKUP($A195,'Race 2 - Dog Hill'!$L:$N,3,FALSE),"")</f>
        <v/>
      </c>
      <c r="E195" s="4" t="str">
        <f>IFERROR(VLOOKUP($A195,'Race 3 - North Dandalup'!$L:$N,3,FALSE),"")</f>
        <v/>
      </c>
      <c r="F195" s="4" t="str">
        <f>IFERROR(VLOOKUP($A195,'Race 4 - Casuarina'!$L:$N,3,FALSE),"")</f>
        <v/>
      </c>
      <c r="G195" s="4" t="str">
        <f>IFERROR(VLOOKUP($A195,'Race  5 - Dog Hill'!$L:$N,3,FALSE),"")</f>
        <v/>
      </c>
      <c r="H195" s="4" t="str">
        <f>IFERROR(VLOOKUP($A195,'Race 6 - Serpentine'!$L:$N,3,FALSE),"")</f>
        <v/>
      </c>
      <c r="I195" s="4" t="str">
        <f>IFERROR(VLOOKUP($A195,'Race 7 - Presidents Cup'!$L:$N,3,FALSE),"")</f>
        <v/>
      </c>
      <c r="J195" s="4" t="str">
        <f>IFERROR(VLOOKUP($A195,'Race 8 - Motorplex Kermese'!$L:$N,3,FALSE),"")</f>
        <v/>
      </c>
      <c r="K195" s="4" t="str">
        <f>IFERROR(VLOOKUP($A195,'Race 9 - Road Champs'!$L:$N,3,FALSE),"")</f>
        <v/>
      </c>
      <c r="L195" s="4">
        <f>SUM(C195:K195)</f>
        <v>0</v>
      </c>
    </row>
    <row r="196" spans="1:12" x14ac:dyDescent="0.25">
      <c r="A196" s="3" t="s">
        <v>432</v>
      </c>
      <c r="B196" s="3" t="str">
        <f>IFERROR(VLOOKUP(A196,'Race 9 - Road Champs'!C195:D247,2,FALSE),"")</f>
        <v/>
      </c>
      <c r="C196" s="4" t="str">
        <f>IFERROR(VLOOKUP($A196,'Race 1 - Serpentine'!$L:$N,3,FALSE),"")</f>
        <v/>
      </c>
      <c r="D196" s="4" t="str">
        <f>IFERROR(VLOOKUP($A196,'Race 2 - Dog Hill'!$L:$N,3,FALSE),"")</f>
        <v/>
      </c>
      <c r="E196" s="4" t="str">
        <f>IFERROR(VLOOKUP($A196,'Race 3 - North Dandalup'!$L:$N,3,FALSE),"")</f>
        <v/>
      </c>
      <c r="F196" s="4" t="str">
        <f>IFERROR(VLOOKUP($A196,'Race 4 - Casuarina'!$L:$N,3,FALSE),"")</f>
        <v/>
      </c>
      <c r="G196" s="4" t="str">
        <f>IFERROR(VLOOKUP($A196,'Race  5 - Dog Hill'!$L:$N,3,FALSE),"")</f>
        <v/>
      </c>
      <c r="H196" s="4" t="str">
        <f>IFERROR(VLOOKUP($A196,'Race 6 - Serpentine'!$L:$N,3,FALSE),"")</f>
        <v/>
      </c>
      <c r="I196" s="4" t="str">
        <f>IFERROR(VLOOKUP($A196,'Race 7 - Presidents Cup'!$L:$N,3,FALSE),"")</f>
        <v/>
      </c>
      <c r="J196" s="4" t="str">
        <f>IFERROR(VLOOKUP($A196,'Race 8 - Motorplex Kermese'!$L:$N,3,FALSE),"")</f>
        <v/>
      </c>
      <c r="K196" s="4" t="str">
        <f>IFERROR(VLOOKUP($A196,'Race 9 - Road Champs'!$L:$N,3,FALSE),"")</f>
        <v/>
      </c>
      <c r="L196" s="4">
        <f>SUM(C196:K196)</f>
        <v>0</v>
      </c>
    </row>
    <row r="197" spans="1:12" x14ac:dyDescent="0.25">
      <c r="A197" s="3" t="s">
        <v>433</v>
      </c>
      <c r="B197" s="3" t="str">
        <f>IFERROR(VLOOKUP(A197,'Race 9 - Road Champs'!C196:D248,2,FALSE),"")</f>
        <v/>
      </c>
      <c r="C197" s="4" t="str">
        <f>IFERROR(VLOOKUP($A197,'Race 1 - Serpentine'!$L:$N,3,FALSE),"")</f>
        <v/>
      </c>
      <c r="D197" s="4" t="str">
        <f>IFERROR(VLOOKUP($A197,'Race 2 - Dog Hill'!$L:$N,3,FALSE),"")</f>
        <v/>
      </c>
      <c r="E197" s="4" t="str">
        <f>IFERROR(VLOOKUP($A197,'Race 3 - North Dandalup'!$L:$N,3,FALSE),"")</f>
        <v/>
      </c>
      <c r="F197" s="4" t="str">
        <f>IFERROR(VLOOKUP($A197,'Race 4 - Casuarina'!$L:$N,3,FALSE),"")</f>
        <v/>
      </c>
      <c r="G197" s="4" t="str">
        <f>IFERROR(VLOOKUP($A197,'Race  5 - Dog Hill'!$L:$N,3,FALSE),"")</f>
        <v/>
      </c>
      <c r="H197" s="4" t="str">
        <f>IFERROR(VLOOKUP($A197,'Race 6 - Serpentine'!$L:$N,3,FALSE),"")</f>
        <v/>
      </c>
      <c r="I197" s="4" t="str">
        <f>IFERROR(VLOOKUP($A197,'Race 7 - Presidents Cup'!$L:$N,3,FALSE),"")</f>
        <v/>
      </c>
      <c r="J197" s="4" t="str">
        <f>IFERROR(VLOOKUP($A197,'Race 8 - Motorplex Kermese'!$L:$N,3,FALSE),"")</f>
        <v/>
      </c>
      <c r="K197" s="4" t="str">
        <f>IFERROR(VLOOKUP($A197,'Race 9 - Road Champs'!$L:$N,3,FALSE),"")</f>
        <v/>
      </c>
      <c r="L197" s="4">
        <f>SUM(C197:K197)</f>
        <v>0</v>
      </c>
    </row>
    <row r="198" spans="1:12" x14ac:dyDescent="0.25">
      <c r="A198" s="3" t="s">
        <v>434</v>
      </c>
      <c r="B198" s="3" t="str">
        <f>IFERROR(VLOOKUP(A198,'Race 9 - Road Champs'!C197:D249,2,FALSE),"")</f>
        <v/>
      </c>
      <c r="C198" s="4" t="str">
        <f>IFERROR(VLOOKUP($A198,'Race 1 - Serpentine'!$L:$N,3,FALSE),"")</f>
        <v/>
      </c>
      <c r="D198" s="4" t="str">
        <f>IFERROR(VLOOKUP($A198,'Race 2 - Dog Hill'!$L:$N,3,FALSE),"")</f>
        <v/>
      </c>
      <c r="E198" s="4" t="str">
        <f>IFERROR(VLOOKUP($A198,'Race 3 - North Dandalup'!$L:$N,3,FALSE),"")</f>
        <v/>
      </c>
      <c r="F198" s="4" t="str">
        <f>IFERROR(VLOOKUP($A198,'Race 4 - Casuarina'!$L:$N,3,FALSE),"")</f>
        <v/>
      </c>
      <c r="G198" s="4" t="str">
        <f>IFERROR(VLOOKUP($A198,'Race  5 - Dog Hill'!$L:$N,3,FALSE),"")</f>
        <v/>
      </c>
      <c r="H198" s="4" t="str">
        <f>IFERROR(VLOOKUP($A198,'Race 6 - Serpentine'!$L:$N,3,FALSE),"")</f>
        <v/>
      </c>
      <c r="I198" s="4" t="str">
        <f>IFERROR(VLOOKUP($A198,'Race 7 - Presidents Cup'!$L:$N,3,FALSE),"")</f>
        <v/>
      </c>
      <c r="J198" s="4" t="str">
        <f>IFERROR(VLOOKUP($A198,'Race 8 - Motorplex Kermese'!$L:$N,3,FALSE),"")</f>
        <v/>
      </c>
      <c r="K198" s="4" t="str">
        <f>IFERROR(VLOOKUP($A198,'Race 9 - Road Champs'!$L:$N,3,FALSE),"")</f>
        <v/>
      </c>
      <c r="L198" s="4">
        <f>SUM(C198:K198)</f>
        <v>0</v>
      </c>
    </row>
    <row r="199" spans="1:12" x14ac:dyDescent="0.25">
      <c r="A199" s="3" t="s">
        <v>435</v>
      </c>
      <c r="B199" s="3" t="str">
        <f>IFERROR(VLOOKUP(A199,'Race 9 - Road Champs'!C198:D250,2,FALSE),"")</f>
        <v/>
      </c>
      <c r="C199" s="4" t="str">
        <f>IFERROR(VLOOKUP($A199,'Race 1 - Serpentine'!$L:$N,3,FALSE),"")</f>
        <v/>
      </c>
      <c r="D199" s="4" t="str">
        <f>IFERROR(VLOOKUP($A199,'Race 2 - Dog Hill'!$L:$N,3,FALSE),"")</f>
        <v/>
      </c>
      <c r="E199" s="4" t="str">
        <f>IFERROR(VLOOKUP($A199,'Race 3 - North Dandalup'!$L:$N,3,FALSE),"")</f>
        <v/>
      </c>
      <c r="F199" s="4" t="str">
        <f>IFERROR(VLOOKUP($A199,'Race 4 - Casuarina'!$L:$N,3,FALSE),"")</f>
        <v/>
      </c>
      <c r="G199" s="4" t="str">
        <f>IFERROR(VLOOKUP($A199,'Race  5 - Dog Hill'!$L:$N,3,FALSE),"")</f>
        <v/>
      </c>
      <c r="H199" s="4" t="str">
        <f>IFERROR(VLOOKUP($A199,'Race 6 - Serpentine'!$L:$N,3,FALSE),"")</f>
        <v/>
      </c>
      <c r="I199" s="4" t="str">
        <f>IFERROR(VLOOKUP($A199,'Race 7 - Presidents Cup'!$L:$N,3,FALSE),"")</f>
        <v/>
      </c>
      <c r="J199" s="4" t="str">
        <f>IFERROR(VLOOKUP($A199,'Race 8 - Motorplex Kermese'!$L:$N,3,FALSE),"")</f>
        <v/>
      </c>
      <c r="K199" s="4" t="str">
        <f>IFERROR(VLOOKUP($A199,'Race 9 - Road Champs'!$L:$N,3,FALSE),"")</f>
        <v/>
      </c>
      <c r="L199" s="4">
        <f>SUM(C199:K199)</f>
        <v>0</v>
      </c>
    </row>
    <row r="200" spans="1:12" x14ac:dyDescent="0.25">
      <c r="A200" s="3" t="s">
        <v>436</v>
      </c>
      <c r="B200" s="3" t="str">
        <f>IFERROR(VLOOKUP(A200,'Race 9 - Road Champs'!C199:D251,2,FALSE),"")</f>
        <v/>
      </c>
      <c r="C200" s="4" t="str">
        <f>IFERROR(VLOOKUP($A200,'Race 1 - Serpentine'!$L:$N,3,FALSE),"")</f>
        <v/>
      </c>
      <c r="D200" s="4" t="str">
        <f>IFERROR(VLOOKUP($A200,'Race 2 - Dog Hill'!$L:$N,3,FALSE),"")</f>
        <v/>
      </c>
      <c r="E200" s="4" t="str">
        <f>IFERROR(VLOOKUP($A200,'Race 3 - North Dandalup'!$L:$N,3,FALSE),"")</f>
        <v/>
      </c>
      <c r="F200" s="4" t="str">
        <f>IFERROR(VLOOKUP($A200,'Race 4 - Casuarina'!$L:$N,3,FALSE),"")</f>
        <v/>
      </c>
      <c r="G200" s="4" t="str">
        <f>IFERROR(VLOOKUP($A200,'Race  5 - Dog Hill'!$L:$N,3,FALSE),"")</f>
        <v/>
      </c>
      <c r="H200" s="4" t="str">
        <f>IFERROR(VLOOKUP($A200,'Race 6 - Serpentine'!$L:$N,3,FALSE),"")</f>
        <v/>
      </c>
      <c r="I200" s="4" t="str">
        <f>IFERROR(VLOOKUP($A200,'Race 7 - Presidents Cup'!$L:$N,3,FALSE),"")</f>
        <v/>
      </c>
      <c r="J200" s="4" t="str">
        <f>IFERROR(VLOOKUP($A200,'Race 8 - Motorplex Kermese'!$L:$N,3,FALSE),"")</f>
        <v/>
      </c>
      <c r="K200" s="4" t="str">
        <f>IFERROR(VLOOKUP($A200,'Race 9 - Road Champs'!$L:$N,3,FALSE),"")</f>
        <v/>
      </c>
      <c r="L200" s="4">
        <f>SUM(C200:K200)</f>
        <v>0</v>
      </c>
    </row>
    <row r="201" spans="1:12" x14ac:dyDescent="0.25">
      <c r="A201" s="3" t="s">
        <v>439</v>
      </c>
      <c r="B201" s="3" t="str">
        <f>IFERROR(VLOOKUP(A201,'Race 9 - Road Champs'!C200:D252,2,FALSE),"")</f>
        <v/>
      </c>
      <c r="C201" s="4" t="str">
        <f>IFERROR(VLOOKUP($A201,'Race 1 - Serpentine'!$L:$N,3,FALSE),"")</f>
        <v/>
      </c>
      <c r="D201" s="4" t="str">
        <f>IFERROR(VLOOKUP($A201,'Race 2 - Dog Hill'!$L:$N,3,FALSE),"")</f>
        <v/>
      </c>
      <c r="E201" s="4" t="str">
        <f>IFERROR(VLOOKUP($A201,'Race 3 - North Dandalup'!$L:$N,3,FALSE),"")</f>
        <v/>
      </c>
      <c r="F201" s="4" t="str">
        <f>IFERROR(VLOOKUP($A201,'Race 4 - Casuarina'!$L:$N,3,FALSE),"")</f>
        <v/>
      </c>
      <c r="G201" s="4" t="str">
        <f>IFERROR(VLOOKUP($A201,'Race  5 - Dog Hill'!$L:$N,3,FALSE),"")</f>
        <v/>
      </c>
      <c r="H201" s="4" t="str">
        <f>IFERROR(VLOOKUP($A201,'Race 6 - Serpentine'!$L:$N,3,FALSE),"")</f>
        <v/>
      </c>
      <c r="I201" s="4" t="str">
        <f>IFERROR(VLOOKUP($A201,'Race 7 - Presidents Cup'!$L:$N,3,FALSE),"")</f>
        <v/>
      </c>
      <c r="J201" s="4" t="str">
        <f>IFERROR(VLOOKUP($A201,'Race 8 - Motorplex Kermese'!$L:$N,3,FALSE),"")</f>
        <v/>
      </c>
      <c r="K201" s="4" t="str">
        <f>IFERROR(VLOOKUP($A201,'Race 9 - Road Champs'!$L:$N,3,FALSE),"")</f>
        <v/>
      </c>
      <c r="L201" s="4">
        <f>SUM(C201:K201)</f>
        <v>0</v>
      </c>
    </row>
    <row r="202" spans="1:12" x14ac:dyDescent="0.25">
      <c r="A202" s="3" t="s">
        <v>440</v>
      </c>
      <c r="B202" s="3" t="str">
        <f>IFERROR(VLOOKUP(A202,'Race 9 - Road Champs'!C201:D253,2,FALSE),"")</f>
        <v/>
      </c>
      <c r="C202" s="4" t="str">
        <f>IFERROR(VLOOKUP($A202,'Race 1 - Serpentine'!$L:$N,3,FALSE),"")</f>
        <v/>
      </c>
      <c r="D202" s="4" t="str">
        <f>IFERROR(VLOOKUP($A202,'Race 2 - Dog Hill'!$L:$N,3,FALSE),"")</f>
        <v/>
      </c>
      <c r="E202" s="4" t="str">
        <f>IFERROR(VLOOKUP($A202,'Race 3 - North Dandalup'!$L:$N,3,FALSE),"")</f>
        <v/>
      </c>
      <c r="F202" s="4" t="str">
        <f>IFERROR(VLOOKUP($A202,'Race 4 - Casuarina'!$L:$N,3,FALSE),"")</f>
        <v/>
      </c>
      <c r="G202" s="4" t="str">
        <f>IFERROR(VLOOKUP($A202,'Race  5 - Dog Hill'!$L:$N,3,FALSE),"")</f>
        <v/>
      </c>
      <c r="H202" s="4" t="str">
        <f>IFERROR(VLOOKUP($A202,'Race 6 - Serpentine'!$L:$N,3,FALSE),"")</f>
        <v/>
      </c>
      <c r="I202" s="4" t="str">
        <f>IFERROR(VLOOKUP($A202,'Race 7 - Presidents Cup'!$L:$N,3,FALSE),"")</f>
        <v/>
      </c>
      <c r="J202" s="4" t="str">
        <f>IFERROR(VLOOKUP($A202,'Race 8 - Motorplex Kermese'!$L:$N,3,FALSE),"")</f>
        <v/>
      </c>
      <c r="K202" s="4" t="str">
        <f>IFERROR(VLOOKUP($A202,'Race 9 - Road Champs'!$L:$N,3,FALSE),"")</f>
        <v/>
      </c>
      <c r="L202" s="4">
        <f>SUM(C202:K202)</f>
        <v>0</v>
      </c>
    </row>
    <row r="203" spans="1:12" x14ac:dyDescent="0.25">
      <c r="A203" s="3" t="s">
        <v>441</v>
      </c>
      <c r="B203" s="3" t="str">
        <f>IFERROR(VLOOKUP(A203,'Race 9 - Road Champs'!C202:D254,2,FALSE),"")</f>
        <v/>
      </c>
      <c r="C203" s="4" t="str">
        <f>IFERROR(VLOOKUP($A203,'Race 1 - Serpentine'!$L:$N,3,FALSE),"")</f>
        <v/>
      </c>
      <c r="D203" s="4" t="str">
        <f>IFERROR(VLOOKUP($A203,'Race 2 - Dog Hill'!$L:$N,3,FALSE),"")</f>
        <v/>
      </c>
      <c r="E203" s="4" t="str">
        <f>IFERROR(VLOOKUP($A203,'Race 3 - North Dandalup'!$L:$N,3,FALSE),"")</f>
        <v/>
      </c>
      <c r="F203" s="4" t="str">
        <f>IFERROR(VLOOKUP($A203,'Race 4 - Casuarina'!$L:$N,3,FALSE),"")</f>
        <v/>
      </c>
      <c r="G203" s="4" t="str">
        <f>IFERROR(VLOOKUP($A203,'Race  5 - Dog Hill'!$L:$N,3,FALSE),"")</f>
        <v/>
      </c>
      <c r="H203" s="4" t="str">
        <f>IFERROR(VLOOKUP($A203,'Race 6 - Serpentine'!$L:$N,3,FALSE),"")</f>
        <v/>
      </c>
      <c r="I203" s="4" t="str">
        <f>IFERROR(VLOOKUP($A203,'Race 7 - Presidents Cup'!$L:$N,3,FALSE),"")</f>
        <v/>
      </c>
      <c r="J203" s="4" t="str">
        <f>IFERROR(VLOOKUP($A203,'Race 8 - Motorplex Kermese'!$L:$N,3,FALSE),"")</f>
        <v/>
      </c>
      <c r="K203" s="4" t="str">
        <f>IFERROR(VLOOKUP($A203,'Race 9 - Road Champs'!$L:$N,3,FALSE),"")</f>
        <v/>
      </c>
      <c r="L203" s="4">
        <f>SUM(C203:K203)</f>
        <v>0</v>
      </c>
    </row>
    <row r="204" spans="1:12" x14ac:dyDescent="0.25">
      <c r="A204" s="3" t="s">
        <v>442</v>
      </c>
      <c r="B204" s="3" t="str">
        <f>IFERROR(VLOOKUP(A204,'Race 9 - Road Champs'!C203:D255,2,FALSE),"")</f>
        <v/>
      </c>
      <c r="C204" s="4" t="str">
        <f>IFERROR(VLOOKUP($A204,'Race 1 - Serpentine'!$L:$N,3,FALSE),"")</f>
        <v/>
      </c>
      <c r="D204" s="4" t="str">
        <f>IFERROR(VLOOKUP($A204,'Race 2 - Dog Hill'!$L:$N,3,FALSE),"")</f>
        <v/>
      </c>
      <c r="E204" s="4" t="str">
        <f>IFERROR(VLOOKUP($A204,'Race 3 - North Dandalup'!$L:$N,3,FALSE),"")</f>
        <v/>
      </c>
      <c r="F204" s="4" t="str">
        <f>IFERROR(VLOOKUP($A204,'Race 4 - Casuarina'!$L:$N,3,FALSE),"")</f>
        <v/>
      </c>
      <c r="G204" s="4" t="str">
        <f>IFERROR(VLOOKUP($A204,'Race  5 - Dog Hill'!$L:$N,3,FALSE),"")</f>
        <v/>
      </c>
      <c r="H204" s="4" t="str">
        <f>IFERROR(VLOOKUP($A204,'Race 6 - Serpentine'!$L:$N,3,FALSE),"")</f>
        <v/>
      </c>
      <c r="I204" s="4" t="str">
        <f>IFERROR(VLOOKUP($A204,'Race 7 - Presidents Cup'!$L:$N,3,FALSE),"")</f>
        <v/>
      </c>
      <c r="J204" s="4" t="str">
        <f>IFERROR(VLOOKUP($A204,'Race 8 - Motorplex Kermese'!$L:$N,3,FALSE),"")</f>
        <v/>
      </c>
      <c r="K204" s="4" t="str">
        <f>IFERROR(VLOOKUP($A204,'Race 9 - Road Champs'!$L:$N,3,FALSE),"")</f>
        <v/>
      </c>
      <c r="L204" s="4">
        <f>SUM(C204:K204)</f>
        <v>0</v>
      </c>
    </row>
    <row r="205" spans="1:12" x14ac:dyDescent="0.25">
      <c r="A205" s="3" t="s">
        <v>443</v>
      </c>
      <c r="B205" s="3" t="str">
        <f>IFERROR(VLOOKUP(A205,'Race 9 - Road Champs'!C204:D256,2,FALSE),"")</f>
        <v/>
      </c>
      <c r="C205" s="4" t="str">
        <f>IFERROR(VLOOKUP($A205,'Race 1 - Serpentine'!$L:$N,3,FALSE),"")</f>
        <v/>
      </c>
      <c r="D205" s="4" t="str">
        <f>IFERROR(VLOOKUP($A205,'Race 2 - Dog Hill'!$L:$N,3,FALSE),"")</f>
        <v/>
      </c>
      <c r="E205" s="4" t="str">
        <f>IFERROR(VLOOKUP($A205,'Race 3 - North Dandalup'!$L:$N,3,FALSE),"")</f>
        <v/>
      </c>
      <c r="F205" s="4" t="str">
        <f>IFERROR(VLOOKUP($A205,'Race 4 - Casuarina'!$L:$N,3,FALSE),"")</f>
        <v/>
      </c>
      <c r="G205" s="4" t="str">
        <f>IFERROR(VLOOKUP($A205,'Race  5 - Dog Hill'!$L:$N,3,FALSE),"")</f>
        <v/>
      </c>
      <c r="H205" s="4" t="str">
        <f>IFERROR(VLOOKUP($A205,'Race 6 - Serpentine'!$L:$N,3,FALSE),"")</f>
        <v/>
      </c>
      <c r="I205" s="4" t="str">
        <f>IFERROR(VLOOKUP($A205,'Race 7 - Presidents Cup'!$L:$N,3,FALSE),"")</f>
        <v/>
      </c>
      <c r="J205" s="4" t="str">
        <f>IFERROR(VLOOKUP($A205,'Race 8 - Motorplex Kermese'!$L:$N,3,FALSE),"")</f>
        <v/>
      </c>
      <c r="K205" s="4" t="str">
        <f>IFERROR(VLOOKUP($A205,'Race 9 - Road Champs'!$L:$N,3,FALSE),"")</f>
        <v/>
      </c>
      <c r="L205" s="4">
        <f>SUM(C205:K205)</f>
        <v>0</v>
      </c>
    </row>
    <row r="206" spans="1:12" x14ac:dyDescent="0.25">
      <c r="A206" s="3" t="s">
        <v>445</v>
      </c>
      <c r="B206" s="3" t="str">
        <f>IFERROR(VLOOKUP(A206,'Race 9 - Road Champs'!C205:D257,2,FALSE),"")</f>
        <v/>
      </c>
      <c r="C206" s="4" t="str">
        <f>IFERROR(VLOOKUP($A206,'Race 1 - Serpentine'!$L:$N,3,FALSE),"")</f>
        <v/>
      </c>
      <c r="D206" s="4" t="str">
        <f>IFERROR(VLOOKUP($A206,'Race 2 - Dog Hill'!$L:$N,3,FALSE),"")</f>
        <v/>
      </c>
      <c r="E206" s="4" t="str">
        <f>IFERROR(VLOOKUP($A206,'Race 3 - North Dandalup'!$L:$N,3,FALSE),"")</f>
        <v/>
      </c>
      <c r="F206" s="4" t="str">
        <f>IFERROR(VLOOKUP($A206,'Race 4 - Casuarina'!$L:$N,3,FALSE),"")</f>
        <v/>
      </c>
      <c r="G206" s="4" t="str">
        <f>IFERROR(VLOOKUP($A206,'Race  5 - Dog Hill'!$L:$N,3,FALSE),"")</f>
        <v/>
      </c>
      <c r="H206" s="4" t="str">
        <f>IFERROR(VLOOKUP($A206,'Race 6 - Serpentine'!$L:$N,3,FALSE),"")</f>
        <v/>
      </c>
      <c r="I206" s="4" t="str">
        <f>IFERROR(VLOOKUP($A206,'Race 7 - Presidents Cup'!$L:$N,3,FALSE),"")</f>
        <v/>
      </c>
      <c r="J206" s="4" t="str">
        <f>IFERROR(VLOOKUP($A206,'Race 8 - Motorplex Kermese'!$L:$N,3,FALSE),"")</f>
        <v/>
      </c>
      <c r="K206" s="4" t="str">
        <f>IFERROR(VLOOKUP($A206,'Race 9 - Road Champs'!$L:$N,3,FALSE),"")</f>
        <v/>
      </c>
      <c r="L206" s="4">
        <f>SUM(C206:K206)</f>
        <v>0</v>
      </c>
    </row>
  </sheetData>
  <sheetProtection algorithmName="SHA-512" hashValue="YaY4SVBT2jNXA9QOmJtnmvuDm83ibWPcUNq+WGhMhmlhnEUwF4DFeCfyB6C6tyNHapVixONssrvAwq7O/Ko8sQ==" saltValue="19bwBMuhA4naPH2tKOXiwQ==" spinCount="100000" sheet="1" objects="1" scenarios="1" selectLockedCells="1"/>
  <sortState xmlns:xlrd2="http://schemas.microsoft.com/office/spreadsheetml/2017/richdata2" ref="A3:L206">
    <sortCondition descending="1" ref="L3"/>
  </sortState>
  <mergeCells count="1">
    <mergeCell ref="A1:L1"/>
  </mergeCells>
  <pageMargins left="0.7" right="0.7" top="0.75" bottom="0.75" header="0.3" footer="0.3"/>
  <pageSetup scale="77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BAF8E4-04AB-4087-BFEE-3EF84E2C3AB1}">
  <dimension ref="A1:I300"/>
  <sheetViews>
    <sheetView topLeftCell="A7" workbookViewId="0">
      <selection activeCell="K15" sqref="K15"/>
    </sheetView>
  </sheetViews>
  <sheetFormatPr defaultRowHeight="15" x14ac:dyDescent="0.25"/>
  <cols>
    <col min="1" max="1" width="14" style="10" bestFit="1" customWidth="1"/>
    <col min="2" max="2" width="13.5703125" style="10" bestFit="1" customWidth="1"/>
    <col min="3" max="3" width="20.5703125" style="10" customWidth="1"/>
    <col min="4" max="4" width="11" style="10" customWidth="1"/>
    <col min="5" max="5" width="14.28515625" style="10" customWidth="1"/>
    <col min="6" max="6" width="14.85546875" style="10" customWidth="1"/>
    <col min="7" max="7" width="35.7109375" style="10" bestFit="1" customWidth="1"/>
    <col min="8" max="8" width="14.85546875" style="10" bestFit="1" customWidth="1"/>
    <col min="9" max="9" width="35.7109375" bestFit="1" customWidth="1"/>
  </cols>
  <sheetData>
    <row r="1" spans="1:9" ht="26.25" customHeight="1" thickBot="1" x14ac:dyDescent="0.45">
      <c r="A1" s="29" t="s">
        <v>484</v>
      </c>
      <c r="B1" s="29"/>
      <c r="C1" s="29"/>
      <c r="D1" s="29"/>
      <c r="E1" s="29"/>
      <c r="F1" s="29"/>
      <c r="G1" s="29"/>
      <c r="H1" s="29"/>
    </row>
    <row r="2" spans="1:9" ht="42.75" customHeight="1" x14ac:dyDescent="0.35">
      <c r="A2" s="39" t="s">
        <v>485</v>
      </c>
      <c r="B2" s="39" t="s">
        <v>486</v>
      </c>
      <c r="C2" s="40" t="s">
        <v>487</v>
      </c>
      <c r="D2" s="41" t="s">
        <v>488</v>
      </c>
      <c r="E2" s="41" t="s">
        <v>489</v>
      </c>
      <c r="F2" s="41" t="s">
        <v>490</v>
      </c>
      <c r="G2" s="41" t="s">
        <v>12</v>
      </c>
      <c r="H2" s="30" t="s">
        <v>2</v>
      </c>
      <c r="I2" s="30" t="s">
        <v>12</v>
      </c>
    </row>
    <row r="3" spans="1:9" x14ac:dyDescent="0.25">
      <c r="A3" s="42" t="s">
        <v>1573</v>
      </c>
      <c r="B3" s="43" t="s">
        <v>607</v>
      </c>
      <c r="C3" s="42" t="s">
        <v>1256</v>
      </c>
      <c r="D3" s="44" t="s">
        <v>498</v>
      </c>
      <c r="E3" s="42" t="s">
        <v>499</v>
      </c>
      <c r="F3" s="44">
        <v>252449</v>
      </c>
      <c r="G3" s="44" t="s">
        <v>1574</v>
      </c>
      <c r="H3" s="15" t="str">
        <f>B3&amp;" "&amp;A3</f>
        <v>Mark Antoniades</v>
      </c>
      <c r="I3" t="str">
        <f>IF(G3="","",G3)</f>
        <v>Race - Masters (U65)</v>
      </c>
    </row>
    <row r="4" spans="1:9" x14ac:dyDescent="0.25">
      <c r="A4" s="42" t="s">
        <v>491</v>
      </c>
      <c r="B4" s="43" t="s">
        <v>492</v>
      </c>
      <c r="C4" s="42" t="s">
        <v>493</v>
      </c>
      <c r="D4" s="44" t="s">
        <v>494</v>
      </c>
      <c r="E4" s="42" t="s">
        <v>495</v>
      </c>
      <c r="F4" s="44">
        <v>139919</v>
      </c>
      <c r="G4" s="44"/>
      <c r="H4" s="15" t="str">
        <f t="shared" ref="H4:H67" si="0">B4&amp;" "&amp;A4</f>
        <v>Shannon Arnott</v>
      </c>
      <c r="I4" t="str">
        <f t="shared" ref="I4:I67" si="1">IF(G4="","",G4)</f>
        <v/>
      </c>
    </row>
    <row r="5" spans="1:9" x14ac:dyDescent="0.25">
      <c r="A5" s="42" t="s">
        <v>1575</v>
      </c>
      <c r="B5" s="43" t="s">
        <v>503</v>
      </c>
      <c r="C5" s="42" t="s">
        <v>1256</v>
      </c>
      <c r="D5" s="44" t="s">
        <v>498</v>
      </c>
      <c r="E5" s="42" t="s">
        <v>499</v>
      </c>
      <c r="F5" s="44">
        <v>252236</v>
      </c>
      <c r="G5" s="44" t="s">
        <v>1576</v>
      </c>
      <c r="H5" s="15" t="str">
        <f t="shared" si="0"/>
        <v>Michael Backshall</v>
      </c>
      <c r="I5" t="str">
        <f t="shared" si="1"/>
        <v>Race - Masters</v>
      </c>
    </row>
    <row r="6" spans="1:9" x14ac:dyDescent="0.25">
      <c r="A6" s="42" t="s">
        <v>1575</v>
      </c>
      <c r="B6" s="43" t="s">
        <v>1577</v>
      </c>
      <c r="C6" s="42" t="s">
        <v>1256</v>
      </c>
      <c r="D6" s="44" t="s">
        <v>494</v>
      </c>
      <c r="E6" s="42" t="s">
        <v>499</v>
      </c>
      <c r="F6" s="44">
        <v>252235</v>
      </c>
      <c r="G6" s="44" t="s">
        <v>1576</v>
      </c>
      <c r="H6" s="15" t="str">
        <f t="shared" si="0"/>
        <v>Lauryn Backshall</v>
      </c>
      <c r="I6" t="str">
        <f t="shared" si="1"/>
        <v>Race - Masters</v>
      </c>
    </row>
    <row r="7" spans="1:9" x14ac:dyDescent="0.25">
      <c r="A7" s="42" t="s">
        <v>496</v>
      </c>
      <c r="B7" s="43" t="s">
        <v>497</v>
      </c>
      <c r="C7" s="42" t="s">
        <v>493</v>
      </c>
      <c r="D7" s="44" t="s">
        <v>498</v>
      </c>
      <c r="E7" s="42" t="s">
        <v>499</v>
      </c>
      <c r="F7" s="44">
        <v>224132</v>
      </c>
      <c r="G7" s="44" t="s">
        <v>500</v>
      </c>
      <c r="H7" s="15" t="str">
        <f t="shared" si="0"/>
        <v>Jason Bailey</v>
      </c>
      <c r="I7" t="str">
        <f t="shared" si="1"/>
        <v>Race - Masters - Regional</v>
      </c>
    </row>
    <row r="8" spans="1:9" x14ac:dyDescent="0.25">
      <c r="A8" s="42" t="s">
        <v>501</v>
      </c>
      <c r="B8" s="43" t="s">
        <v>502</v>
      </c>
      <c r="C8" s="42" t="s">
        <v>493</v>
      </c>
      <c r="D8" s="44" t="s">
        <v>494</v>
      </c>
      <c r="E8" s="42" t="s">
        <v>499</v>
      </c>
      <c r="F8" s="44">
        <v>243185</v>
      </c>
      <c r="G8" s="44" t="s">
        <v>500</v>
      </c>
      <c r="H8" s="15" t="str">
        <f t="shared" si="0"/>
        <v>Dave Baker</v>
      </c>
      <c r="I8" t="str">
        <f t="shared" si="1"/>
        <v>Race - Masters - Regional</v>
      </c>
    </row>
    <row r="9" spans="1:9" x14ac:dyDescent="0.25">
      <c r="A9" s="42" t="s">
        <v>501</v>
      </c>
      <c r="B9" s="43" t="s">
        <v>503</v>
      </c>
      <c r="C9" s="42" t="s">
        <v>504</v>
      </c>
      <c r="D9" s="44" t="s">
        <v>498</v>
      </c>
      <c r="E9" s="42" t="s">
        <v>499</v>
      </c>
      <c r="F9" s="44">
        <v>243192</v>
      </c>
      <c r="G9" s="44" t="s">
        <v>505</v>
      </c>
      <c r="H9" s="15" t="str">
        <f t="shared" si="0"/>
        <v>Michael Baker</v>
      </c>
      <c r="I9" t="str">
        <f t="shared" si="1"/>
        <v>Race - Junior (U15/U17/U19)</v>
      </c>
    </row>
    <row r="10" spans="1:9" x14ac:dyDescent="0.25">
      <c r="A10" s="42" t="s">
        <v>501</v>
      </c>
      <c r="B10" s="43" t="s">
        <v>506</v>
      </c>
      <c r="C10" s="42" t="s">
        <v>504</v>
      </c>
      <c r="D10" s="44" t="s">
        <v>494</v>
      </c>
      <c r="E10" s="42" t="s">
        <v>499</v>
      </c>
      <c r="F10" s="44">
        <v>243186</v>
      </c>
      <c r="G10" s="44" t="s">
        <v>500</v>
      </c>
      <c r="H10" s="15" t="str">
        <f t="shared" si="0"/>
        <v>Michelle Baker</v>
      </c>
      <c r="I10" t="str">
        <f t="shared" si="1"/>
        <v>Race - Masters - Regional</v>
      </c>
    </row>
    <row r="11" spans="1:9" x14ac:dyDescent="0.25">
      <c r="A11" s="42" t="s">
        <v>501</v>
      </c>
      <c r="B11" s="43" t="s">
        <v>507</v>
      </c>
      <c r="C11" s="42" t="s">
        <v>493</v>
      </c>
      <c r="D11" s="44" t="s">
        <v>494</v>
      </c>
      <c r="E11" s="42" t="s">
        <v>499</v>
      </c>
      <c r="F11" s="44">
        <v>243187</v>
      </c>
      <c r="G11" s="44" t="s">
        <v>508</v>
      </c>
      <c r="H11" s="15" t="str">
        <f t="shared" si="0"/>
        <v>Vanessa Baker</v>
      </c>
      <c r="I11" t="str">
        <f t="shared" si="1"/>
        <v>Race - Kids (U9/U11/U13)</v>
      </c>
    </row>
    <row r="12" spans="1:9" x14ac:dyDescent="0.25">
      <c r="A12" s="42" t="s">
        <v>509</v>
      </c>
      <c r="B12" s="43" t="s">
        <v>510</v>
      </c>
      <c r="C12" s="42" t="s">
        <v>493</v>
      </c>
      <c r="D12" s="44" t="s">
        <v>498</v>
      </c>
      <c r="E12" s="42" t="s">
        <v>499</v>
      </c>
      <c r="F12" s="44">
        <v>247543</v>
      </c>
      <c r="G12" s="44" t="s">
        <v>500</v>
      </c>
      <c r="H12" s="15" t="str">
        <f t="shared" si="0"/>
        <v>Steve Ball</v>
      </c>
      <c r="I12" t="str">
        <f t="shared" si="1"/>
        <v>Race - Masters - Regional</v>
      </c>
    </row>
    <row r="13" spans="1:9" x14ac:dyDescent="0.25">
      <c r="A13" s="42" t="s">
        <v>511</v>
      </c>
      <c r="B13" s="43" t="s">
        <v>497</v>
      </c>
      <c r="C13" s="42" t="s">
        <v>493</v>
      </c>
      <c r="D13" s="44" t="s">
        <v>498</v>
      </c>
      <c r="E13" s="42" t="s">
        <v>499</v>
      </c>
      <c r="F13" s="44">
        <v>226812</v>
      </c>
      <c r="G13" s="44" t="s">
        <v>500</v>
      </c>
      <c r="H13" s="15" t="str">
        <f t="shared" si="0"/>
        <v>Jason Barnes</v>
      </c>
      <c r="I13" t="str">
        <f t="shared" si="1"/>
        <v>Race - Masters - Regional</v>
      </c>
    </row>
    <row r="14" spans="1:9" x14ac:dyDescent="0.25">
      <c r="A14" s="42" t="s">
        <v>512</v>
      </c>
      <c r="B14" s="43" t="s">
        <v>513</v>
      </c>
      <c r="C14" s="42" t="s">
        <v>493</v>
      </c>
      <c r="D14" s="44" t="s">
        <v>498</v>
      </c>
      <c r="E14" s="42" t="s">
        <v>499</v>
      </c>
      <c r="F14" s="44">
        <v>199707</v>
      </c>
      <c r="G14" s="44" t="s">
        <v>514</v>
      </c>
      <c r="H14" s="15" t="str">
        <f t="shared" si="0"/>
        <v>Bruce Barrington</v>
      </c>
      <c r="I14" t="str">
        <f t="shared" si="1"/>
        <v>Race - Masters U65</v>
      </c>
    </row>
    <row r="15" spans="1:9" x14ac:dyDescent="0.25">
      <c r="A15" s="42" t="s">
        <v>515</v>
      </c>
      <c r="B15" s="43" t="s">
        <v>516</v>
      </c>
      <c r="C15" s="42" t="s">
        <v>493</v>
      </c>
      <c r="D15" s="44" t="s">
        <v>498</v>
      </c>
      <c r="E15" s="42" t="s">
        <v>499</v>
      </c>
      <c r="F15" s="44">
        <v>210697</v>
      </c>
      <c r="G15" s="44" t="s">
        <v>517</v>
      </c>
      <c r="H15" s="15" t="str">
        <f t="shared" si="0"/>
        <v>Richard Barville</v>
      </c>
      <c r="I15" t="str">
        <f t="shared" si="1"/>
        <v>Race - Masters 65+ / Para-Cycling</v>
      </c>
    </row>
    <row r="16" spans="1:9" x14ac:dyDescent="0.25">
      <c r="A16" s="42" t="s">
        <v>518</v>
      </c>
      <c r="B16" s="43" t="s">
        <v>519</v>
      </c>
      <c r="C16" s="42" t="s">
        <v>493</v>
      </c>
      <c r="D16" s="44" t="s">
        <v>498</v>
      </c>
      <c r="E16" s="42" t="s">
        <v>499</v>
      </c>
      <c r="F16" s="44">
        <v>222395</v>
      </c>
      <c r="G16" s="44" t="s">
        <v>500</v>
      </c>
      <c r="H16" s="15" t="str">
        <f t="shared" si="0"/>
        <v>Nathan Beeck</v>
      </c>
      <c r="I16" t="str">
        <f t="shared" si="1"/>
        <v>Race - Masters - Regional</v>
      </c>
    </row>
    <row r="17" spans="1:9" x14ac:dyDescent="0.25">
      <c r="A17" s="42" t="s">
        <v>520</v>
      </c>
      <c r="B17" s="43" t="s">
        <v>521</v>
      </c>
      <c r="C17" s="42" t="s">
        <v>493</v>
      </c>
      <c r="D17" s="44" t="s">
        <v>498</v>
      </c>
      <c r="E17" s="42" t="s">
        <v>499</v>
      </c>
      <c r="F17" s="44">
        <v>235555</v>
      </c>
      <c r="G17" s="44" t="s">
        <v>500</v>
      </c>
      <c r="H17" s="15" t="str">
        <f t="shared" si="0"/>
        <v>Aaron Bilbow</v>
      </c>
      <c r="I17" t="str">
        <f t="shared" si="1"/>
        <v>Race - Masters - Regional</v>
      </c>
    </row>
    <row r="18" spans="1:9" x14ac:dyDescent="0.25">
      <c r="A18" s="42" t="s">
        <v>522</v>
      </c>
      <c r="B18" s="43" t="s">
        <v>523</v>
      </c>
      <c r="C18" s="42" t="s">
        <v>493</v>
      </c>
      <c r="D18" s="44" t="s">
        <v>498</v>
      </c>
      <c r="E18" s="42" t="s">
        <v>499</v>
      </c>
      <c r="F18" s="44">
        <v>166270</v>
      </c>
      <c r="G18" s="44" t="s">
        <v>514</v>
      </c>
      <c r="H18" s="15" t="str">
        <f t="shared" si="0"/>
        <v>Julian Bleddyn</v>
      </c>
      <c r="I18" t="str">
        <f t="shared" si="1"/>
        <v>Race - Masters U65</v>
      </c>
    </row>
    <row r="19" spans="1:9" x14ac:dyDescent="0.25">
      <c r="A19" s="42" t="s">
        <v>522</v>
      </c>
      <c r="B19" s="43" t="s">
        <v>524</v>
      </c>
      <c r="C19" s="42" t="s">
        <v>504</v>
      </c>
      <c r="D19" s="44" t="s">
        <v>498</v>
      </c>
      <c r="E19" s="42" t="s">
        <v>499</v>
      </c>
      <c r="F19" s="44">
        <v>208821</v>
      </c>
      <c r="G19" s="44" t="s">
        <v>505</v>
      </c>
      <c r="H19" s="15" t="str">
        <f t="shared" si="0"/>
        <v>Oliver Bleddyn</v>
      </c>
      <c r="I19" t="str">
        <f t="shared" si="1"/>
        <v>Race - Junior (U15/U17/U19)</v>
      </c>
    </row>
    <row r="20" spans="1:9" x14ac:dyDescent="0.25">
      <c r="A20" s="42" t="s">
        <v>525</v>
      </c>
      <c r="B20" s="43" t="s">
        <v>526</v>
      </c>
      <c r="C20" s="42" t="s">
        <v>493</v>
      </c>
      <c r="D20" s="44" t="s">
        <v>498</v>
      </c>
      <c r="E20" s="42" t="s">
        <v>499</v>
      </c>
      <c r="F20" s="44">
        <v>230922</v>
      </c>
      <c r="G20" s="44" t="s">
        <v>500</v>
      </c>
      <c r="H20" s="15" t="str">
        <f t="shared" si="0"/>
        <v>Timothy Boardman</v>
      </c>
      <c r="I20" t="str">
        <f t="shared" si="1"/>
        <v>Race - Masters - Regional</v>
      </c>
    </row>
    <row r="21" spans="1:9" x14ac:dyDescent="0.25">
      <c r="A21" s="42" t="s">
        <v>527</v>
      </c>
      <c r="B21" s="43" t="s">
        <v>528</v>
      </c>
      <c r="C21" s="42" t="s">
        <v>493</v>
      </c>
      <c r="D21" s="44" t="s">
        <v>498</v>
      </c>
      <c r="E21" s="42" t="s">
        <v>499</v>
      </c>
      <c r="F21" s="44">
        <v>230542</v>
      </c>
      <c r="G21" s="44" t="s">
        <v>500</v>
      </c>
      <c r="H21" s="15" t="str">
        <f t="shared" si="0"/>
        <v>Sam Bolton</v>
      </c>
      <c r="I21" t="str">
        <f t="shared" si="1"/>
        <v>Race - Masters - Regional</v>
      </c>
    </row>
    <row r="22" spans="1:9" x14ac:dyDescent="0.25">
      <c r="A22" s="42" t="s">
        <v>529</v>
      </c>
      <c r="B22" s="43" t="s">
        <v>530</v>
      </c>
      <c r="C22" s="42" t="s">
        <v>493</v>
      </c>
      <c r="D22" s="44" t="s">
        <v>494</v>
      </c>
      <c r="E22" s="42" t="s">
        <v>499</v>
      </c>
      <c r="F22" s="44">
        <v>242832</v>
      </c>
      <c r="G22" s="44" t="s">
        <v>500</v>
      </c>
      <c r="H22" s="15" t="str">
        <f t="shared" si="0"/>
        <v>Jo Boulton</v>
      </c>
      <c r="I22" t="str">
        <f t="shared" si="1"/>
        <v>Race - Masters - Regional</v>
      </c>
    </row>
    <row r="23" spans="1:9" x14ac:dyDescent="0.25">
      <c r="A23" s="42" t="s">
        <v>531</v>
      </c>
      <c r="B23" s="43" t="s">
        <v>532</v>
      </c>
      <c r="C23" s="42" t="s">
        <v>493</v>
      </c>
      <c r="D23" s="44" t="s">
        <v>498</v>
      </c>
      <c r="E23" s="42" t="s">
        <v>499</v>
      </c>
      <c r="F23" s="44">
        <v>173024</v>
      </c>
      <c r="G23" s="44" t="s">
        <v>514</v>
      </c>
      <c r="H23" s="15" t="str">
        <f t="shared" si="0"/>
        <v>John Bouwknegt</v>
      </c>
      <c r="I23" t="str">
        <f t="shared" si="1"/>
        <v>Race - Masters U65</v>
      </c>
    </row>
    <row r="24" spans="1:9" x14ac:dyDescent="0.25">
      <c r="A24" s="42" t="s">
        <v>1246</v>
      </c>
      <c r="B24" s="43" t="s">
        <v>1247</v>
      </c>
      <c r="C24" s="42" t="s">
        <v>493</v>
      </c>
      <c r="D24" s="44" t="s">
        <v>498</v>
      </c>
      <c r="E24" s="42" t="s">
        <v>499</v>
      </c>
      <c r="F24" s="44">
        <v>251676</v>
      </c>
      <c r="G24" s="44" t="s">
        <v>514</v>
      </c>
      <c r="H24" s="15" t="str">
        <f t="shared" si="0"/>
        <v>Allan Bowes</v>
      </c>
      <c r="I24" t="str">
        <f t="shared" si="1"/>
        <v>Race - Masters U65</v>
      </c>
    </row>
    <row r="25" spans="1:9" x14ac:dyDescent="0.25">
      <c r="A25" s="42" t="s">
        <v>533</v>
      </c>
      <c r="B25" s="43" t="s">
        <v>534</v>
      </c>
      <c r="C25" s="42" t="s">
        <v>493</v>
      </c>
      <c r="D25" s="44" t="s">
        <v>498</v>
      </c>
      <c r="E25" s="42" t="s">
        <v>499</v>
      </c>
      <c r="F25" s="44">
        <v>195402</v>
      </c>
      <c r="G25" s="44" t="s">
        <v>514</v>
      </c>
      <c r="H25" s="15" t="str">
        <f t="shared" si="0"/>
        <v>Andrew Brown</v>
      </c>
      <c r="I25" t="str">
        <f t="shared" si="1"/>
        <v>Race - Masters U65</v>
      </c>
    </row>
    <row r="26" spans="1:9" x14ac:dyDescent="0.25">
      <c r="A26" s="42" t="s">
        <v>535</v>
      </c>
      <c r="B26" s="43" t="s">
        <v>532</v>
      </c>
      <c r="C26" s="42" t="s">
        <v>493</v>
      </c>
      <c r="D26" s="44" t="s">
        <v>498</v>
      </c>
      <c r="E26" s="42" t="s">
        <v>499</v>
      </c>
      <c r="F26" s="44">
        <v>162689</v>
      </c>
      <c r="G26" s="44" t="s">
        <v>514</v>
      </c>
      <c r="H26" s="15" t="str">
        <f t="shared" si="0"/>
        <v>John Buonvecchi</v>
      </c>
      <c r="I26" t="str">
        <f t="shared" si="1"/>
        <v>Race - Masters U65</v>
      </c>
    </row>
    <row r="27" spans="1:9" x14ac:dyDescent="0.25">
      <c r="A27" s="42" t="s">
        <v>536</v>
      </c>
      <c r="B27" s="43" t="s">
        <v>537</v>
      </c>
      <c r="C27" s="42" t="s">
        <v>504</v>
      </c>
      <c r="D27" s="44" t="s">
        <v>498</v>
      </c>
      <c r="E27" s="42" t="s">
        <v>499</v>
      </c>
      <c r="F27" s="44">
        <v>243110</v>
      </c>
      <c r="G27" s="44" t="s">
        <v>505</v>
      </c>
      <c r="H27" s="15" t="str">
        <f t="shared" si="0"/>
        <v>Patrick Burnside</v>
      </c>
      <c r="I27" t="str">
        <f t="shared" si="1"/>
        <v>Race - Junior (U15/U17/U19)</v>
      </c>
    </row>
    <row r="28" spans="1:9" x14ac:dyDescent="0.25">
      <c r="A28" s="42" t="s">
        <v>2077</v>
      </c>
      <c r="B28" s="43" t="s">
        <v>2078</v>
      </c>
      <c r="C28" s="42" t="s">
        <v>1256</v>
      </c>
      <c r="D28" s="44" t="s">
        <v>494</v>
      </c>
      <c r="E28" s="42" t="s">
        <v>499</v>
      </c>
      <c r="F28" s="44">
        <v>252666</v>
      </c>
      <c r="G28" s="44" t="s">
        <v>1574</v>
      </c>
      <c r="H28" s="15" t="str">
        <f t="shared" si="0"/>
        <v>Victoria Burrows-Bilton</v>
      </c>
      <c r="I28" t="str">
        <f t="shared" si="1"/>
        <v>Race - Masters (U65)</v>
      </c>
    </row>
    <row r="29" spans="1:9" x14ac:dyDescent="0.25">
      <c r="A29" s="42" t="s">
        <v>538</v>
      </c>
      <c r="B29" s="43" t="s">
        <v>532</v>
      </c>
      <c r="C29" s="42" t="s">
        <v>493</v>
      </c>
      <c r="D29" s="44" t="s">
        <v>498</v>
      </c>
      <c r="E29" s="42" t="s">
        <v>499</v>
      </c>
      <c r="F29" s="44">
        <v>168168</v>
      </c>
      <c r="G29" s="44" t="s">
        <v>514</v>
      </c>
      <c r="H29" s="15" t="str">
        <f t="shared" si="0"/>
        <v>John Bywater</v>
      </c>
      <c r="I29" t="str">
        <f t="shared" si="1"/>
        <v>Race - Masters U65</v>
      </c>
    </row>
    <row r="30" spans="1:9" x14ac:dyDescent="0.25">
      <c r="A30" s="42" t="s">
        <v>539</v>
      </c>
      <c r="B30" s="43" t="s">
        <v>534</v>
      </c>
      <c r="C30" s="42" t="s">
        <v>493</v>
      </c>
      <c r="D30" s="44" t="s">
        <v>498</v>
      </c>
      <c r="E30" s="42" t="s">
        <v>495</v>
      </c>
      <c r="F30" s="44">
        <v>245238</v>
      </c>
      <c r="G30" s="44" t="s">
        <v>514</v>
      </c>
      <c r="H30" s="15" t="str">
        <f t="shared" si="0"/>
        <v>Andrew Caltabiano</v>
      </c>
      <c r="I30" t="str">
        <f t="shared" si="1"/>
        <v>Race - Masters U65</v>
      </c>
    </row>
    <row r="31" spans="1:9" x14ac:dyDescent="0.25">
      <c r="A31" s="42" t="s">
        <v>1794</v>
      </c>
      <c r="B31" s="43" t="s">
        <v>1794</v>
      </c>
      <c r="C31" s="42" t="s">
        <v>1256</v>
      </c>
      <c r="D31" s="44" t="s">
        <v>498</v>
      </c>
      <c r="E31" s="42" t="s">
        <v>499</v>
      </c>
      <c r="F31" s="44">
        <v>252515</v>
      </c>
      <c r="G31" s="44" t="s">
        <v>1574</v>
      </c>
      <c r="H31" s="15" t="str">
        <f t="shared" si="0"/>
        <v>Carlyle Carlyle</v>
      </c>
      <c r="I31" t="str">
        <f t="shared" si="1"/>
        <v>Race - Masters (U65)</v>
      </c>
    </row>
    <row r="32" spans="1:9" x14ac:dyDescent="0.25">
      <c r="A32" s="42" t="s">
        <v>540</v>
      </c>
      <c r="B32" s="43" t="s">
        <v>541</v>
      </c>
      <c r="C32" s="42" t="s">
        <v>493</v>
      </c>
      <c r="D32" s="44" t="s">
        <v>498</v>
      </c>
      <c r="E32" s="42" t="s">
        <v>499</v>
      </c>
      <c r="F32" s="44">
        <v>234192</v>
      </c>
      <c r="G32" s="44" t="s">
        <v>500</v>
      </c>
      <c r="H32" s="15" t="str">
        <f t="shared" si="0"/>
        <v>David Cashman</v>
      </c>
      <c r="I32" t="str">
        <f t="shared" si="1"/>
        <v>Race - Masters - Regional</v>
      </c>
    </row>
    <row r="33" spans="1:9" x14ac:dyDescent="0.25">
      <c r="A33" s="42" t="s">
        <v>542</v>
      </c>
      <c r="B33" s="43" t="s">
        <v>543</v>
      </c>
      <c r="C33" s="42" t="s">
        <v>544</v>
      </c>
      <c r="D33" s="44" t="s">
        <v>498</v>
      </c>
      <c r="E33" s="42" t="s">
        <v>499</v>
      </c>
      <c r="F33" s="44">
        <v>248481</v>
      </c>
      <c r="G33" s="44" t="s">
        <v>545</v>
      </c>
      <c r="H33" s="15" t="str">
        <f t="shared" si="0"/>
        <v>Christopher Chambers</v>
      </c>
      <c r="I33" t="str">
        <f t="shared" si="1"/>
        <v>Ride - Adult (19-64)</v>
      </c>
    </row>
    <row r="34" spans="1:9" x14ac:dyDescent="0.25">
      <c r="A34" s="42" t="s">
        <v>546</v>
      </c>
      <c r="B34" s="43" t="s">
        <v>547</v>
      </c>
      <c r="C34" s="42" t="s">
        <v>493</v>
      </c>
      <c r="D34" s="44" t="s">
        <v>498</v>
      </c>
      <c r="E34" s="42" t="s">
        <v>499</v>
      </c>
      <c r="F34" s="44">
        <v>219058</v>
      </c>
      <c r="G34" s="44" t="s">
        <v>514</v>
      </c>
      <c r="H34" s="15" t="str">
        <f t="shared" si="0"/>
        <v>Peter Clark</v>
      </c>
      <c r="I34" t="str">
        <f t="shared" si="1"/>
        <v>Race - Masters U65</v>
      </c>
    </row>
    <row r="35" spans="1:9" x14ac:dyDescent="0.25">
      <c r="A35" s="42" t="s">
        <v>546</v>
      </c>
      <c r="B35" s="43" t="s">
        <v>547</v>
      </c>
      <c r="C35" s="42" t="s">
        <v>493</v>
      </c>
      <c r="D35" s="44" t="s">
        <v>498</v>
      </c>
      <c r="E35" s="42" t="s">
        <v>495</v>
      </c>
      <c r="F35" s="44">
        <v>5899</v>
      </c>
      <c r="G35" s="44" t="s">
        <v>548</v>
      </c>
      <c r="H35" s="15" t="str">
        <f t="shared" si="0"/>
        <v>Peter Clark</v>
      </c>
      <c r="I35" t="str">
        <f t="shared" si="1"/>
        <v>3 Day Mship</v>
      </c>
    </row>
    <row r="36" spans="1:9" x14ac:dyDescent="0.25">
      <c r="A36" s="42" t="s">
        <v>546</v>
      </c>
      <c r="B36" s="43" t="s">
        <v>549</v>
      </c>
      <c r="C36" s="42" t="s">
        <v>493</v>
      </c>
      <c r="D36" s="44" t="s">
        <v>494</v>
      </c>
      <c r="E36" s="42" t="s">
        <v>495</v>
      </c>
      <c r="F36" s="44">
        <v>5898</v>
      </c>
      <c r="G36" s="44" t="s">
        <v>548</v>
      </c>
      <c r="H36" s="15" t="str">
        <f t="shared" si="0"/>
        <v>Caroline Clark</v>
      </c>
      <c r="I36" t="str">
        <f t="shared" si="1"/>
        <v>3 Day Mship</v>
      </c>
    </row>
    <row r="37" spans="1:9" x14ac:dyDescent="0.25">
      <c r="A37" s="42" t="s">
        <v>546</v>
      </c>
      <c r="B37" s="43" t="s">
        <v>550</v>
      </c>
      <c r="C37" s="42" t="s">
        <v>493</v>
      </c>
      <c r="D37" s="44" t="s">
        <v>494</v>
      </c>
      <c r="E37" s="42" t="s">
        <v>495</v>
      </c>
      <c r="F37" s="44">
        <v>5897</v>
      </c>
      <c r="G37" s="44" t="s">
        <v>548</v>
      </c>
      <c r="H37" s="15" t="str">
        <f t="shared" si="0"/>
        <v>Leah Clark</v>
      </c>
      <c r="I37" t="str">
        <f t="shared" si="1"/>
        <v>3 Day Mship</v>
      </c>
    </row>
    <row r="38" spans="1:9" x14ac:dyDescent="0.25">
      <c r="A38" s="42" t="s">
        <v>1248</v>
      </c>
      <c r="B38" s="43" t="s">
        <v>1249</v>
      </c>
      <c r="C38" s="42" t="s">
        <v>493</v>
      </c>
      <c r="D38" s="44" t="s">
        <v>498</v>
      </c>
      <c r="E38" s="42" t="s">
        <v>499</v>
      </c>
      <c r="F38" s="44">
        <v>251696</v>
      </c>
      <c r="G38" s="44" t="s">
        <v>1574</v>
      </c>
      <c r="H38" s="15" t="str">
        <f t="shared" si="0"/>
        <v>Shane Clarke</v>
      </c>
      <c r="I38" t="str">
        <f t="shared" si="1"/>
        <v>Race - Masters (U65)</v>
      </c>
    </row>
    <row r="39" spans="1:9" x14ac:dyDescent="0.25">
      <c r="A39" s="42" t="s">
        <v>1795</v>
      </c>
      <c r="B39" s="43" t="s">
        <v>1796</v>
      </c>
      <c r="C39" s="42" t="s">
        <v>1256</v>
      </c>
      <c r="D39" s="44" t="s">
        <v>498</v>
      </c>
      <c r="E39" s="42" t="s">
        <v>499</v>
      </c>
      <c r="F39" s="44">
        <v>252591</v>
      </c>
      <c r="G39" s="44" t="s">
        <v>565</v>
      </c>
      <c r="H39" s="15" t="str">
        <f t="shared" si="0"/>
        <v>Theodore Code</v>
      </c>
      <c r="I39" t="str">
        <f t="shared" si="1"/>
        <v>Race - Elite and U23</v>
      </c>
    </row>
    <row r="40" spans="1:9" x14ac:dyDescent="0.25">
      <c r="A40" s="42" t="s">
        <v>551</v>
      </c>
      <c r="B40" s="43" t="s">
        <v>552</v>
      </c>
      <c r="C40" s="42" t="s">
        <v>553</v>
      </c>
      <c r="D40" s="44" t="s">
        <v>498</v>
      </c>
      <c r="E40" s="42" t="s">
        <v>495</v>
      </c>
      <c r="F40" s="44">
        <v>206156</v>
      </c>
      <c r="G40" s="44" t="s">
        <v>554</v>
      </c>
      <c r="H40" s="15" t="str">
        <f t="shared" si="0"/>
        <v>Ron Collings</v>
      </c>
      <c r="I40" t="str">
        <f t="shared" si="1"/>
        <v>Platinum</v>
      </c>
    </row>
    <row r="41" spans="1:9" x14ac:dyDescent="0.25">
      <c r="A41" s="42" t="s">
        <v>555</v>
      </c>
      <c r="B41" s="43" t="s">
        <v>556</v>
      </c>
      <c r="C41" s="42" t="s">
        <v>493</v>
      </c>
      <c r="D41" s="44" t="s">
        <v>498</v>
      </c>
      <c r="E41" s="42" t="s">
        <v>499</v>
      </c>
      <c r="F41" s="44">
        <v>232146</v>
      </c>
      <c r="G41" s="44" t="s">
        <v>557</v>
      </c>
      <c r="H41" s="15" t="str">
        <f t="shared" si="0"/>
        <v>Luke Colum</v>
      </c>
      <c r="I41" t="str">
        <f t="shared" si="1"/>
        <v>Race - Elite and U23 - Regional</v>
      </c>
    </row>
    <row r="42" spans="1:9" x14ac:dyDescent="0.25">
      <c r="A42" s="42" t="s">
        <v>558</v>
      </c>
      <c r="B42" s="43" t="s">
        <v>559</v>
      </c>
      <c r="C42" s="42" t="s">
        <v>493</v>
      </c>
      <c r="D42" s="44" t="s">
        <v>494</v>
      </c>
      <c r="E42" s="42" t="s">
        <v>499</v>
      </c>
      <c r="F42" s="44">
        <v>213264</v>
      </c>
      <c r="G42" s="44" t="s">
        <v>514</v>
      </c>
      <c r="H42" s="15" t="str">
        <f t="shared" si="0"/>
        <v>Heather Connan</v>
      </c>
      <c r="I42" t="str">
        <f t="shared" si="1"/>
        <v>Race - Masters U65</v>
      </c>
    </row>
    <row r="43" spans="1:9" x14ac:dyDescent="0.25">
      <c r="A43" s="42" t="s">
        <v>558</v>
      </c>
      <c r="B43" s="43" t="s">
        <v>560</v>
      </c>
      <c r="C43" s="42" t="s">
        <v>504</v>
      </c>
      <c r="D43" s="44" t="s">
        <v>498</v>
      </c>
      <c r="E43" s="42" t="s">
        <v>499</v>
      </c>
      <c r="F43" s="44">
        <v>212537</v>
      </c>
      <c r="G43" s="44" t="s">
        <v>505</v>
      </c>
      <c r="H43" s="15" t="str">
        <f t="shared" si="0"/>
        <v>Lachlan Connan</v>
      </c>
      <c r="I43" t="str">
        <f t="shared" si="1"/>
        <v>Race - Junior (U15/U17/U19)</v>
      </c>
    </row>
    <row r="44" spans="1:9" x14ac:dyDescent="0.25">
      <c r="A44" s="42" t="s">
        <v>558</v>
      </c>
      <c r="B44" s="43" t="s">
        <v>561</v>
      </c>
      <c r="C44" s="42" t="s">
        <v>504</v>
      </c>
      <c r="D44" s="44" t="s">
        <v>498</v>
      </c>
      <c r="E44" s="42" t="s">
        <v>499</v>
      </c>
      <c r="F44" s="44">
        <v>212538</v>
      </c>
      <c r="G44" s="44" t="s">
        <v>505</v>
      </c>
      <c r="H44" s="15" t="str">
        <f t="shared" si="0"/>
        <v>Matthew Connan</v>
      </c>
      <c r="I44" t="str">
        <f t="shared" si="1"/>
        <v>Race - Junior (U15/U17/U19)</v>
      </c>
    </row>
    <row r="45" spans="1:9" x14ac:dyDescent="0.25">
      <c r="A45" s="42" t="s">
        <v>558</v>
      </c>
      <c r="B45" s="43" t="s">
        <v>562</v>
      </c>
      <c r="C45" s="42" t="s">
        <v>493</v>
      </c>
      <c r="D45" s="44" t="s">
        <v>498</v>
      </c>
      <c r="E45" s="42" t="s">
        <v>499</v>
      </c>
      <c r="F45" s="44">
        <v>209382</v>
      </c>
      <c r="G45" s="44" t="s">
        <v>514</v>
      </c>
      <c r="H45" s="15" t="str">
        <f t="shared" si="0"/>
        <v>Nicholas Connan</v>
      </c>
      <c r="I45" t="str">
        <f t="shared" si="1"/>
        <v>Race - Masters U65</v>
      </c>
    </row>
    <row r="46" spans="1:9" x14ac:dyDescent="0.25">
      <c r="A46" s="42" t="s">
        <v>563</v>
      </c>
      <c r="B46" s="43" t="s">
        <v>564</v>
      </c>
      <c r="C46" s="42" t="s">
        <v>493</v>
      </c>
      <c r="D46" s="44" t="s">
        <v>498</v>
      </c>
      <c r="E46" s="42" t="s">
        <v>499</v>
      </c>
      <c r="F46" s="44">
        <v>237522</v>
      </c>
      <c r="G46" s="44" t="s">
        <v>565</v>
      </c>
      <c r="H46" s="15" t="str">
        <f t="shared" si="0"/>
        <v>Lawrence Considine</v>
      </c>
      <c r="I46" t="str">
        <f t="shared" si="1"/>
        <v>Race - Elite and U23</v>
      </c>
    </row>
    <row r="47" spans="1:9" x14ac:dyDescent="0.25">
      <c r="A47" s="42" t="s">
        <v>566</v>
      </c>
      <c r="B47" s="43" t="s">
        <v>506</v>
      </c>
      <c r="C47" s="42" t="s">
        <v>544</v>
      </c>
      <c r="D47" s="44" t="s">
        <v>494</v>
      </c>
      <c r="E47" s="42" t="s">
        <v>499</v>
      </c>
      <c r="F47" s="44">
        <v>249601</v>
      </c>
      <c r="G47" s="44" t="s">
        <v>545</v>
      </c>
      <c r="H47" s="15" t="str">
        <f t="shared" si="0"/>
        <v>Michelle Cornejo</v>
      </c>
      <c r="I47" t="str">
        <f t="shared" si="1"/>
        <v>Ride - Adult (19-64)</v>
      </c>
    </row>
    <row r="48" spans="1:9" x14ac:dyDescent="0.25">
      <c r="A48" s="42" t="s">
        <v>567</v>
      </c>
      <c r="B48" s="43" t="s">
        <v>568</v>
      </c>
      <c r="C48" s="42" t="s">
        <v>493</v>
      </c>
      <c r="D48" s="44" t="s">
        <v>494</v>
      </c>
      <c r="E48" s="42" t="s">
        <v>499</v>
      </c>
      <c r="F48" s="44">
        <v>232510</v>
      </c>
      <c r="G48" s="44" t="s">
        <v>557</v>
      </c>
      <c r="H48" s="15" t="str">
        <f t="shared" si="0"/>
        <v>Joanne Cowburn</v>
      </c>
      <c r="I48" t="str">
        <f t="shared" si="1"/>
        <v>Race - Elite and U23 - Regional</v>
      </c>
    </row>
    <row r="49" spans="1:9" x14ac:dyDescent="0.25">
      <c r="A49" s="42" t="s">
        <v>569</v>
      </c>
      <c r="B49" s="43" t="s">
        <v>570</v>
      </c>
      <c r="C49" s="42" t="s">
        <v>493</v>
      </c>
      <c r="D49" s="44" t="s">
        <v>498</v>
      </c>
      <c r="E49" s="42" t="s">
        <v>499</v>
      </c>
      <c r="F49" s="44">
        <v>199705</v>
      </c>
      <c r="G49" s="44" t="s">
        <v>500</v>
      </c>
      <c r="H49" s="15" t="str">
        <f t="shared" si="0"/>
        <v>Nick Cowie</v>
      </c>
      <c r="I49" t="str">
        <f t="shared" si="1"/>
        <v>Race - Masters - Regional</v>
      </c>
    </row>
    <row r="50" spans="1:9" x14ac:dyDescent="0.25">
      <c r="A50" s="42" t="s">
        <v>571</v>
      </c>
      <c r="B50" s="43" t="s">
        <v>572</v>
      </c>
      <c r="C50" s="42" t="s">
        <v>493</v>
      </c>
      <c r="D50" s="44" t="s">
        <v>498</v>
      </c>
      <c r="E50" s="42" t="s">
        <v>499</v>
      </c>
      <c r="F50" s="44">
        <v>222451</v>
      </c>
      <c r="G50" s="44" t="s">
        <v>514</v>
      </c>
      <c r="H50" s="15" t="str">
        <f t="shared" si="0"/>
        <v>Dominic Da Silva</v>
      </c>
      <c r="I50" t="str">
        <f t="shared" si="1"/>
        <v>Race - Masters U65</v>
      </c>
    </row>
    <row r="51" spans="1:9" x14ac:dyDescent="0.25">
      <c r="A51" s="42" t="s">
        <v>571</v>
      </c>
      <c r="B51" s="43" t="s">
        <v>573</v>
      </c>
      <c r="C51" s="42" t="s">
        <v>493</v>
      </c>
      <c r="D51" s="44" t="s">
        <v>498</v>
      </c>
      <c r="E51" s="42" t="s">
        <v>499</v>
      </c>
      <c r="F51" s="44">
        <v>246725</v>
      </c>
      <c r="G51" s="44" t="s">
        <v>514</v>
      </c>
      <c r="H51" s="15" t="str">
        <f t="shared" si="0"/>
        <v>Tony Da Silva</v>
      </c>
      <c r="I51" t="str">
        <f t="shared" si="1"/>
        <v>Race - Masters U65</v>
      </c>
    </row>
    <row r="52" spans="1:9" x14ac:dyDescent="0.25">
      <c r="A52" s="42" t="s">
        <v>574</v>
      </c>
      <c r="B52" s="43" t="s">
        <v>575</v>
      </c>
      <c r="C52" s="42" t="s">
        <v>493</v>
      </c>
      <c r="D52" s="44" t="s">
        <v>498</v>
      </c>
      <c r="E52" s="42" t="s">
        <v>499</v>
      </c>
      <c r="F52" s="44">
        <v>150365</v>
      </c>
      <c r="G52" s="44" t="s">
        <v>576</v>
      </c>
      <c r="H52" s="15" t="str">
        <f t="shared" si="0"/>
        <v>Rob Davis</v>
      </c>
      <c r="I52" t="str">
        <f t="shared" si="1"/>
        <v>Ride - Senior (65+)</v>
      </c>
    </row>
    <row r="53" spans="1:9" x14ac:dyDescent="0.25">
      <c r="A53" s="42" t="s">
        <v>577</v>
      </c>
      <c r="B53" s="43" t="s">
        <v>2079</v>
      </c>
      <c r="C53" s="42" t="s">
        <v>553</v>
      </c>
      <c r="D53" s="44" t="s">
        <v>498</v>
      </c>
      <c r="E53" s="42" t="s">
        <v>495</v>
      </c>
      <c r="F53" s="44" t="s">
        <v>578</v>
      </c>
      <c r="G53" s="44"/>
      <c r="H53" s="15" t="str">
        <f t="shared" si="0"/>
        <v>Douglas Dawson</v>
      </c>
      <c r="I53" t="str">
        <f t="shared" si="1"/>
        <v/>
      </c>
    </row>
    <row r="54" spans="1:9" x14ac:dyDescent="0.25">
      <c r="A54" s="42" t="s">
        <v>577</v>
      </c>
      <c r="B54" s="43" t="s">
        <v>579</v>
      </c>
      <c r="C54" s="42" t="s">
        <v>504</v>
      </c>
      <c r="D54" s="44" t="s">
        <v>498</v>
      </c>
      <c r="E54" s="42" t="s">
        <v>499</v>
      </c>
      <c r="F54" s="44">
        <v>207007</v>
      </c>
      <c r="G54" s="44" t="s">
        <v>505</v>
      </c>
      <c r="H54" s="15" t="str">
        <f t="shared" si="0"/>
        <v>Jordan Dawson</v>
      </c>
      <c r="I54" t="str">
        <f t="shared" si="1"/>
        <v>Race - Junior (U15/U17/U19)</v>
      </c>
    </row>
    <row r="55" spans="1:9" x14ac:dyDescent="0.25">
      <c r="A55" s="42" t="s">
        <v>577</v>
      </c>
      <c r="B55" s="43" t="s">
        <v>547</v>
      </c>
      <c r="C55" s="42" t="s">
        <v>580</v>
      </c>
      <c r="D55" s="44" t="s">
        <v>498</v>
      </c>
      <c r="E55" s="42" t="s">
        <v>499</v>
      </c>
      <c r="F55" s="44">
        <v>208673</v>
      </c>
      <c r="G55" s="44" t="s">
        <v>581</v>
      </c>
      <c r="H55" s="15" t="str">
        <f t="shared" si="0"/>
        <v>Peter Dawson</v>
      </c>
      <c r="I55" t="str">
        <f t="shared" si="1"/>
        <v>Non Riding Member</v>
      </c>
    </row>
    <row r="56" spans="1:9" x14ac:dyDescent="0.25">
      <c r="A56" s="42" t="s">
        <v>582</v>
      </c>
      <c r="B56" s="43" t="s">
        <v>583</v>
      </c>
      <c r="C56" s="42" t="s">
        <v>493</v>
      </c>
      <c r="D56" s="44" t="s">
        <v>498</v>
      </c>
      <c r="E56" s="42" t="s">
        <v>499</v>
      </c>
      <c r="F56" s="44">
        <v>230562</v>
      </c>
      <c r="G56" s="44" t="s">
        <v>500</v>
      </c>
      <c r="H56" s="15" t="str">
        <f t="shared" si="0"/>
        <v>Colin Day</v>
      </c>
      <c r="I56" t="str">
        <f t="shared" si="1"/>
        <v>Race - Masters - Regional</v>
      </c>
    </row>
    <row r="57" spans="1:9" x14ac:dyDescent="0.25">
      <c r="A57" s="42" t="s">
        <v>584</v>
      </c>
      <c r="B57" s="43" t="s">
        <v>585</v>
      </c>
      <c r="C57" s="42" t="s">
        <v>493</v>
      </c>
      <c r="D57" s="44" t="s">
        <v>498</v>
      </c>
      <c r="E57" s="42" t="s">
        <v>499</v>
      </c>
      <c r="F57" s="44">
        <v>246901</v>
      </c>
      <c r="G57" s="44" t="s">
        <v>500</v>
      </c>
      <c r="H57" s="15" t="str">
        <f t="shared" si="0"/>
        <v>Roger De Pontes</v>
      </c>
      <c r="I57" t="str">
        <f t="shared" si="1"/>
        <v>Race - Masters - Regional</v>
      </c>
    </row>
    <row r="58" spans="1:9" x14ac:dyDescent="0.25">
      <c r="A58" s="42" t="s">
        <v>586</v>
      </c>
      <c r="B58" s="43" t="s">
        <v>587</v>
      </c>
      <c r="C58" s="42" t="s">
        <v>493</v>
      </c>
      <c r="D58" s="44" t="s">
        <v>498</v>
      </c>
      <c r="E58" s="42" t="s">
        <v>499</v>
      </c>
      <c r="F58" s="44">
        <v>115738</v>
      </c>
      <c r="G58" s="44" t="s">
        <v>514</v>
      </c>
      <c r="H58" s="15" t="str">
        <f t="shared" si="0"/>
        <v>Phillip Deisel</v>
      </c>
      <c r="I58" t="str">
        <f t="shared" si="1"/>
        <v>Race - Masters U65</v>
      </c>
    </row>
    <row r="59" spans="1:9" x14ac:dyDescent="0.25">
      <c r="A59" s="42" t="s">
        <v>588</v>
      </c>
      <c r="B59" s="43" t="s">
        <v>561</v>
      </c>
      <c r="C59" s="42" t="s">
        <v>493</v>
      </c>
      <c r="D59" s="44" t="s">
        <v>498</v>
      </c>
      <c r="E59" s="42" t="s">
        <v>499</v>
      </c>
      <c r="F59" s="44">
        <v>234766</v>
      </c>
      <c r="G59" s="44" t="s">
        <v>557</v>
      </c>
      <c r="H59" s="15" t="str">
        <f t="shared" si="0"/>
        <v>Matthew Demmer</v>
      </c>
      <c r="I59" t="str">
        <f t="shared" si="1"/>
        <v>Race - Elite and U23 - Regional</v>
      </c>
    </row>
    <row r="60" spans="1:9" x14ac:dyDescent="0.25">
      <c r="A60" s="42" t="s">
        <v>589</v>
      </c>
      <c r="B60" s="43" t="s">
        <v>510</v>
      </c>
      <c r="C60" s="42" t="s">
        <v>580</v>
      </c>
      <c r="D60" s="44" t="s">
        <v>498</v>
      </c>
      <c r="E60" s="42" t="s">
        <v>495</v>
      </c>
      <c r="F60" s="44">
        <v>196212</v>
      </c>
      <c r="G60" s="44" t="s">
        <v>500</v>
      </c>
      <c r="H60" s="15" t="str">
        <f t="shared" si="0"/>
        <v>Steve Dodd</v>
      </c>
      <c r="I60" t="str">
        <f t="shared" si="1"/>
        <v>Race - Masters - Regional</v>
      </c>
    </row>
    <row r="61" spans="1:9" x14ac:dyDescent="0.25">
      <c r="A61" s="42" t="s">
        <v>590</v>
      </c>
      <c r="B61" s="43" t="s">
        <v>591</v>
      </c>
      <c r="C61" s="42" t="s">
        <v>493</v>
      </c>
      <c r="D61" s="44" t="s">
        <v>498</v>
      </c>
      <c r="E61" s="42" t="s">
        <v>499</v>
      </c>
      <c r="F61" s="44">
        <v>233946</v>
      </c>
      <c r="G61" s="44" t="s">
        <v>500</v>
      </c>
      <c r="H61" s="15" t="str">
        <f t="shared" si="0"/>
        <v>Martin Dolinschek</v>
      </c>
      <c r="I61" t="str">
        <f t="shared" si="1"/>
        <v>Race - Masters - Regional</v>
      </c>
    </row>
    <row r="62" spans="1:9" x14ac:dyDescent="0.25">
      <c r="A62" s="42" t="s">
        <v>1250</v>
      </c>
      <c r="B62" s="43" t="s">
        <v>1251</v>
      </c>
      <c r="C62" s="42" t="s">
        <v>493</v>
      </c>
      <c r="D62" s="44" t="s">
        <v>494</v>
      </c>
      <c r="E62" s="42" t="s">
        <v>499</v>
      </c>
      <c r="F62" s="44">
        <v>251598</v>
      </c>
      <c r="G62" s="44" t="s">
        <v>565</v>
      </c>
      <c r="H62" s="15" t="str">
        <f t="shared" si="0"/>
        <v>Maya Dominice</v>
      </c>
      <c r="I62" t="str">
        <f t="shared" si="1"/>
        <v>Race - Elite and U23</v>
      </c>
    </row>
    <row r="63" spans="1:9" x14ac:dyDescent="0.25">
      <c r="A63" s="42" t="s">
        <v>1578</v>
      </c>
      <c r="B63" s="43" t="s">
        <v>607</v>
      </c>
      <c r="C63" s="42" t="s">
        <v>493</v>
      </c>
      <c r="D63" s="44" t="s">
        <v>498</v>
      </c>
      <c r="E63" s="42" t="s">
        <v>499</v>
      </c>
      <c r="F63" s="44">
        <v>227789</v>
      </c>
      <c r="G63" s="44" t="s">
        <v>1574</v>
      </c>
      <c r="H63" s="15" t="str">
        <f t="shared" si="0"/>
        <v>Mark Duchesne</v>
      </c>
      <c r="I63" t="str">
        <f t="shared" si="1"/>
        <v>Race - Masters (U65)</v>
      </c>
    </row>
    <row r="64" spans="1:9" x14ac:dyDescent="0.25">
      <c r="A64" s="42" t="s">
        <v>592</v>
      </c>
      <c r="B64" s="43" t="s">
        <v>532</v>
      </c>
      <c r="C64" s="42" t="s">
        <v>493</v>
      </c>
      <c r="D64" s="44" t="s">
        <v>498</v>
      </c>
      <c r="E64" s="42" t="s">
        <v>499</v>
      </c>
      <c r="F64" s="44">
        <v>240345</v>
      </c>
      <c r="G64" s="44" t="s">
        <v>500</v>
      </c>
      <c r="H64" s="15" t="str">
        <f t="shared" si="0"/>
        <v>John Duncan</v>
      </c>
      <c r="I64" t="str">
        <f t="shared" si="1"/>
        <v>Race - Masters - Regional</v>
      </c>
    </row>
    <row r="65" spans="1:9" x14ac:dyDescent="0.25">
      <c r="A65" s="42" t="s">
        <v>593</v>
      </c>
      <c r="B65" s="43" t="s">
        <v>587</v>
      </c>
      <c r="C65" s="42" t="s">
        <v>493</v>
      </c>
      <c r="D65" s="44" t="s">
        <v>498</v>
      </c>
      <c r="E65" s="42" t="s">
        <v>499</v>
      </c>
      <c r="F65" s="44">
        <v>150363</v>
      </c>
      <c r="G65" s="44" t="s">
        <v>500</v>
      </c>
      <c r="H65" s="15" t="str">
        <f t="shared" si="0"/>
        <v>Phillip Edwards</v>
      </c>
      <c r="I65" t="str">
        <f t="shared" si="1"/>
        <v>Race - Masters - Regional</v>
      </c>
    </row>
    <row r="66" spans="1:9" x14ac:dyDescent="0.25">
      <c r="A66" s="42" t="s">
        <v>1252</v>
      </c>
      <c r="B66" s="43" t="s">
        <v>697</v>
      </c>
      <c r="C66" s="42" t="s">
        <v>493</v>
      </c>
      <c r="D66" s="44" t="s">
        <v>498</v>
      </c>
      <c r="E66" s="42" t="s">
        <v>499</v>
      </c>
      <c r="F66" s="44">
        <v>243065</v>
      </c>
      <c r="G66" s="44" t="s">
        <v>514</v>
      </c>
      <c r="H66" s="15" t="str">
        <f t="shared" si="0"/>
        <v>Alastair Evans</v>
      </c>
      <c r="I66" t="str">
        <f t="shared" si="1"/>
        <v>Race - Masters U65</v>
      </c>
    </row>
    <row r="67" spans="1:9" x14ac:dyDescent="0.25">
      <c r="A67" s="42" t="s">
        <v>594</v>
      </c>
      <c r="B67" s="43" t="s">
        <v>595</v>
      </c>
      <c r="C67" s="42" t="s">
        <v>493</v>
      </c>
      <c r="D67" s="44" t="s">
        <v>494</v>
      </c>
      <c r="E67" s="42" t="s">
        <v>499</v>
      </c>
      <c r="F67" s="44">
        <v>244963</v>
      </c>
      <c r="G67" s="44" t="s">
        <v>514</v>
      </c>
      <c r="H67" s="15" t="str">
        <f t="shared" si="0"/>
        <v>Toni Feaver</v>
      </c>
      <c r="I67" t="str">
        <f t="shared" si="1"/>
        <v>Race - Masters U65</v>
      </c>
    </row>
    <row r="68" spans="1:9" x14ac:dyDescent="0.25">
      <c r="A68" s="42" t="s">
        <v>596</v>
      </c>
      <c r="B68" s="43" t="s">
        <v>597</v>
      </c>
      <c r="C68" s="42" t="s">
        <v>553</v>
      </c>
      <c r="D68" s="44" t="s">
        <v>498</v>
      </c>
      <c r="E68" s="42" t="s">
        <v>495</v>
      </c>
      <c r="F68" s="44">
        <v>196724</v>
      </c>
      <c r="G68" s="44" t="s">
        <v>576</v>
      </c>
      <c r="H68" s="15" t="str">
        <f t="shared" ref="H68:H131" si="2">B68&amp;" "&amp;A68</f>
        <v>Stanley Fennell</v>
      </c>
      <c r="I68" t="str">
        <f t="shared" ref="I68:I131" si="3">IF(G68="","",G68)</f>
        <v>Ride - Senior (65+)</v>
      </c>
    </row>
    <row r="69" spans="1:9" x14ac:dyDescent="0.25">
      <c r="A69" s="42" t="s">
        <v>1797</v>
      </c>
      <c r="B69" s="43" t="s">
        <v>645</v>
      </c>
      <c r="C69" s="42" t="s">
        <v>1256</v>
      </c>
      <c r="D69" s="44" t="s">
        <v>498</v>
      </c>
      <c r="E69" s="42" t="s">
        <v>499</v>
      </c>
      <c r="F69" s="44">
        <v>252622</v>
      </c>
      <c r="G69" s="44" t="s">
        <v>565</v>
      </c>
      <c r="H69" s="15" t="str">
        <f t="shared" si="2"/>
        <v>Daniel Fieldhouse</v>
      </c>
      <c r="I69" t="str">
        <f t="shared" si="3"/>
        <v>Race - Elite and U23</v>
      </c>
    </row>
    <row r="70" spans="1:9" x14ac:dyDescent="0.25">
      <c r="A70" s="42" t="s">
        <v>1253</v>
      </c>
      <c r="B70" s="43" t="s">
        <v>652</v>
      </c>
      <c r="C70" s="42" t="s">
        <v>493</v>
      </c>
      <c r="D70" s="44" t="s">
        <v>498</v>
      </c>
      <c r="E70" s="42" t="s">
        <v>499</v>
      </c>
      <c r="F70" s="44">
        <v>206155</v>
      </c>
      <c r="G70" s="44" t="s">
        <v>514</v>
      </c>
      <c r="H70" s="15" t="str">
        <f t="shared" si="2"/>
        <v>Darren Freeman</v>
      </c>
      <c r="I70" t="str">
        <f t="shared" si="3"/>
        <v>Race - Masters U65</v>
      </c>
    </row>
    <row r="71" spans="1:9" x14ac:dyDescent="0.25">
      <c r="A71" s="42" t="s">
        <v>598</v>
      </c>
      <c r="B71" s="43" t="s">
        <v>599</v>
      </c>
      <c r="C71" s="42" t="s">
        <v>493</v>
      </c>
      <c r="D71" s="44" t="s">
        <v>498</v>
      </c>
      <c r="E71" s="42" t="s">
        <v>499</v>
      </c>
      <c r="F71" s="44">
        <v>227444</v>
      </c>
      <c r="G71" s="44" t="s">
        <v>514</v>
      </c>
      <c r="H71" s="15" t="str">
        <f t="shared" si="2"/>
        <v>Cory Gaidzionis</v>
      </c>
      <c r="I71" t="str">
        <f t="shared" si="3"/>
        <v>Race - Masters U65</v>
      </c>
    </row>
    <row r="72" spans="1:9" x14ac:dyDescent="0.25">
      <c r="A72" s="42" t="s">
        <v>600</v>
      </c>
      <c r="B72" s="43" t="s">
        <v>601</v>
      </c>
      <c r="C72" s="42" t="s">
        <v>493</v>
      </c>
      <c r="D72" s="44" t="s">
        <v>498</v>
      </c>
      <c r="E72" s="42" t="s">
        <v>499</v>
      </c>
      <c r="F72" s="44">
        <v>233032</v>
      </c>
      <c r="G72" s="44" t="s">
        <v>514</v>
      </c>
      <c r="H72" s="15" t="str">
        <f t="shared" si="2"/>
        <v>Chris Gaskell</v>
      </c>
      <c r="I72" t="str">
        <f t="shared" si="3"/>
        <v>Race - Masters U65</v>
      </c>
    </row>
    <row r="73" spans="1:9" x14ac:dyDescent="0.25">
      <c r="A73" s="42" t="s">
        <v>602</v>
      </c>
      <c r="B73" s="43" t="s">
        <v>603</v>
      </c>
      <c r="C73" s="42" t="s">
        <v>493</v>
      </c>
      <c r="D73" s="44" t="s">
        <v>498</v>
      </c>
      <c r="E73" s="42" t="s">
        <v>499</v>
      </c>
      <c r="F73" s="44">
        <v>195421</v>
      </c>
      <c r="G73" s="44" t="s">
        <v>565</v>
      </c>
      <c r="H73" s="15" t="str">
        <f t="shared" si="2"/>
        <v>Justin Ghosh</v>
      </c>
      <c r="I73" t="str">
        <f t="shared" si="3"/>
        <v>Race - Elite and U23</v>
      </c>
    </row>
    <row r="74" spans="1:9" x14ac:dyDescent="0.25">
      <c r="A74" s="42" t="s">
        <v>604</v>
      </c>
      <c r="B74" s="43" t="s">
        <v>497</v>
      </c>
      <c r="C74" s="42" t="s">
        <v>493</v>
      </c>
      <c r="D74" s="44" t="s">
        <v>498</v>
      </c>
      <c r="E74" s="42" t="s">
        <v>499</v>
      </c>
      <c r="F74" s="44">
        <v>245948</v>
      </c>
      <c r="G74" s="44" t="s">
        <v>500</v>
      </c>
      <c r="H74" s="15" t="str">
        <f t="shared" si="2"/>
        <v>Jason Giles</v>
      </c>
      <c r="I74" t="str">
        <f t="shared" si="3"/>
        <v>Race - Masters - Regional</v>
      </c>
    </row>
    <row r="75" spans="1:9" x14ac:dyDescent="0.25">
      <c r="A75" s="42" t="s">
        <v>605</v>
      </c>
      <c r="B75" s="43" t="s">
        <v>606</v>
      </c>
      <c r="C75" s="42" t="s">
        <v>493</v>
      </c>
      <c r="D75" s="44" t="s">
        <v>494</v>
      </c>
      <c r="E75" s="42" t="s">
        <v>499</v>
      </c>
      <c r="F75" s="44">
        <v>248474</v>
      </c>
      <c r="G75" s="44" t="s">
        <v>508</v>
      </c>
      <c r="H75" s="15" t="str">
        <f t="shared" si="2"/>
        <v>Kassandra Glorie</v>
      </c>
      <c r="I75" t="str">
        <f t="shared" si="3"/>
        <v>Race - Kids (U9/U11/U13)</v>
      </c>
    </row>
    <row r="76" spans="1:9" x14ac:dyDescent="0.25">
      <c r="A76" s="42" t="s">
        <v>605</v>
      </c>
      <c r="B76" s="43" t="s">
        <v>607</v>
      </c>
      <c r="C76" s="42" t="s">
        <v>493</v>
      </c>
      <c r="D76" s="44" t="s">
        <v>498</v>
      </c>
      <c r="E76" s="42" t="s">
        <v>499</v>
      </c>
      <c r="F76" s="44">
        <v>196693</v>
      </c>
      <c r="G76" s="44" t="s">
        <v>500</v>
      </c>
      <c r="H76" s="15" t="str">
        <f t="shared" si="2"/>
        <v>Mark Glorie</v>
      </c>
      <c r="I76" t="str">
        <f t="shared" si="3"/>
        <v>Race - Masters - Regional</v>
      </c>
    </row>
    <row r="77" spans="1:9" x14ac:dyDescent="0.25">
      <c r="A77" s="42" t="s">
        <v>608</v>
      </c>
      <c r="B77" s="43" t="s">
        <v>609</v>
      </c>
      <c r="C77" s="42" t="s">
        <v>493</v>
      </c>
      <c r="D77" s="44" t="s">
        <v>498</v>
      </c>
      <c r="E77" s="42" t="s">
        <v>499</v>
      </c>
      <c r="F77" s="44">
        <v>237317</v>
      </c>
      <c r="G77" s="44" t="s">
        <v>514</v>
      </c>
      <c r="H77" s="15" t="str">
        <f t="shared" si="2"/>
        <v>Travis Goad</v>
      </c>
      <c r="I77" t="str">
        <f t="shared" si="3"/>
        <v>Race - Masters U65</v>
      </c>
    </row>
    <row r="78" spans="1:9" x14ac:dyDescent="0.25">
      <c r="A78" s="42" t="s">
        <v>610</v>
      </c>
      <c r="B78" s="43" t="s">
        <v>611</v>
      </c>
      <c r="C78" s="42" t="s">
        <v>504</v>
      </c>
      <c r="D78" s="44" t="s">
        <v>498</v>
      </c>
      <c r="E78" s="42" t="s">
        <v>499</v>
      </c>
      <c r="F78" s="44">
        <v>199272</v>
      </c>
      <c r="G78" s="44" t="s">
        <v>612</v>
      </c>
      <c r="H78" s="15" t="str">
        <f t="shared" si="2"/>
        <v>Baden Gray</v>
      </c>
      <c r="I78" t="str">
        <f t="shared" si="3"/>
        <v>Race - Junior (U15/U17/U19) - Regional</v>
      </c>
    </row>
    <row r="79" spans="1:9" x14ac:dyDescent="0.25">
      <c r="A79" s="42" t="s">
        <v>613</v>
      </c>
      <c r="B79" s="43" t="s">
        <v>614</v>
      </c>
      <c r="C79" s="42" t="s">
        <v>615</v>
      </c>
      <c r="D79" s="44" t="s">
        <v>498</v>
      </c>
      <c r="E79" s="42" t="s">
        <v>499</v>
      </c>
      <c r="F79" s="44">
        <v>234764</v>
      </c>
      <c r="G79" s="44" t="s">
        <v>616</v>
      </c>
      <c r="H79" s="15" t="str">
        <f t="shared" si="2"/>
        <v>Chase Haines</v>
      </c>
      <c r="I79" t="str">
        <f t="shared" si="3"/>
        <v>Ride - Kids (12 and Under)</v>
      </c>
    </row>
    <row r="80" spans="1:9" x14ac:dyDescent="0.25">
      <c r="A80" s="42" t="s">
        <v>613</v>
      </c>
      <c r="B80" s="43" t="s">
        <v>614</v>
      </c>
      <c r="C80" s="42" t="s">
        <v>617</v>
      </c>
      <c r="D80" s="44" t="s">
        <v>498</v>
      </c>
      <c r="E80" s="42" t="s">
        <v>499</v>
      </c>
      <c r="F80" s="44">
        <v>234764</v>
      </c>
      <c r="G80" s="44" t="s">
        <v>616</v>
      </c>
      <c r="H80" s="15" t="str">
        <f t="shared" si="2"/>
        <v>Chase Haines</v>
      </c>
      <c r="I80" t="str">
        <f t="shared" si="3"/>
        <v>Ride - Kids (12 and Under)</v>
      </c>
    </row>
    <row r="81" spans="1:9" x14ac:dyDescent="0.25">
      <c r="A81" s="42" t="s">
        <v>613</v>
      </c>
      <c r="B81" s="43" t="s">
        <v>618</v>
      </c>
      <c r="C81" s="42" t="s">
        <v>504</v>
      </c>
      <c r="D81" s="44" t="s">
        <v>494</v>
      </c>
      <c r="E81" s="42" t="s">
        <v>499</v>
      </c>
      <c r="F81" s="44">
        <v>207351</v>
      </c>
      <c r="G81" s="44" t="s">
        <v>505</v>
      </c>
      <c r="H81" s="15" t="str">
        <f t="shared" si="2"/>
        <v>Dharlia Haines</v>
      </c>
      <c r="I81" t="str">
        <f t="shared" si="3"/>
        <v>Race - Junior (U15/U17/U19)</v>
      </c>
    </row>
    <row r="82" spans="1:9" x14ac:dyDescent="0.25">
      <c r="A82" s="42" t="s">
        <v>619</v>
      </c>
      <c r="B82" s="43" t="s">
        <v>620</v>
      </c>
      <c r="C82" s="42" t="s">
        <v>495</v>
      </c>
      <c r="D82" s="44" t="s">
        <v>498</v>
      </c>
      <c r="E82" s="42" t="s">
        <v>499</v>
      </c>
      <c r="F82" s="44">
        <v>209563</v>
      </c>
      <c r="G82" s="44" t="s">
        <v>514</v>
      </c>
      <c r="H82" s="15" t="str">
        <f t="shared" si="2"/>
        <v>Fraser Hanlan</v>
      </c>
      <c r="I82" t="str">
        <f t="shared" si="3"/>
        <v>Race - Masters U65</v>
      </c>
    </row>
    <row r="83" spans="1:9" x14ac:dyDescent="0.25">
      <c r="A83" s="42" t="s">
        <v>621</v>
      </c>
      <c r="B83" s="43" t="s">
        <v>497</v>
      </c>
      <c r="C83" s="42" t="s">
        <v>493</v>
      </c>
      <c r="D83" s="44" t="s">
        <v>498</v>
      </c>
      <c r="E83" s="42" t="s">
        <v>495</v>
      </c>
      <c r="F83" s="44">
        <v>201903</v>
      </c>
      <c r="G83" s="44"/>
      <c r="H83" s="15" t="str">
        <f t="shared" si="2"/>
        <v>Jason Hapeta</v>
      </c>
      <c r="I83" t="str">
        <f t="shared" si="3"/>
        <v/>
      </c>
    </row>
    <row r="84" spans="1:9" x14ac:dyDescent="0.25">
      <c r="A84" s="42" t="s">
        <v>622</v>
      </c>
      <c r="B84" s="43" t="s">
        <v>623</v>
      </c>
      <c r="C84" s="42" t="s">
        <v>493</v>
      </c>
      <c r="D84" s="44" t="s">
        <v>498</v>
      </c>
      <c r="E84" s="42" t="s">
        <v>499</v>
      </c>
      <c r="F84" s="44">
        <v>150614</v>
      </c>
      <c r="G84" s="44" t="s">
        <v>500</v>
      </c>
      <c r="H84" s="15" t="str">
        <f t="shared" si="2"/>
        <v>Darryl Harris</v>
      </c>
      <c r="I84" t="str">
        <f t="shared" si="3"/>
        <v>Race - Masters - Regional</v>
      </c>
    </row>
    <row r="85" spans="1:9" x14ac:dyDescent="0.25">
      <c r="A85" s="42" t="s">
        <v>622</v>
      </c>
      <c r="B85" s="43" t="s">
        <v>1254</v>
      </c>
      <c r="C85" s="42" t="s">
        <v>493</v>
      </c>
      <c r="D85" s="44" t="s">
        <v>498</v>
      </c>
      <c r="E85" s="42" t="s">
        <v>499</v>
      </c>
      <c r="F85" s="44">
        <v>244276</v>
      </c>
      <c r="G85" s="44" t="s">
        <v>514</v>
      </c>
      <c r="H85" s="15" t="str">
        <f t="shared" si="2"/>
        <v>Matt Harris</v>
      </c>
      <c r="I85" t="str">
        <f t="shared" si="3"/>
        <v>Race - Masters U65</v>
      </c>
    </row>
    <row r="86" spans="1:9" x14ac:dyDescent="0.25">
      <c r="A86" s="42" t="s">
        <v>1798</v>
      </c>
      <c r="B86" s="43" t="s">
        <v>1799</v>
      </c>
      <c r="C86" s="42" t="s">
        <v>1256</v>
      </c>
      <c r="D86" s="44" t="s">
        <v>498</v>
      </c>
      <c r="E86" s="42" t="s">
        <v>499</v>
      </c>
      <c r="F86" s="44">
        <v>213275</v>
      </c>
      <c r="G86" s="44" t="s">
        <v>1574</v>
      </c>
      <c r="H86" s="15" t="str">
        <f t="shared" si="2"/>
        <v>Dean Hays</v>
      </c>
      <c r="I86" t="str">
        <f t="shared" si="3"/>
        <v>Race - Masters (U65)</v>
      </c>
    </row>
    <row r="87" spans="1:9" x14ac:dyDescent="0.25">
      <c r="A87" s="42" t="s">
        <v>624</v>
      </c>
      <c r="B87" s="43" t="s">
        <v>625</v>
      </c>
      <c r="C87" s="42" t="s">
        <v>493</v>
      </c>
      <c r="D87" s="44" t="s">
        <v>498</v>
      </c>
      <c r="E87" s="42" t="s">
        <v>499</v>
      </c>
      <c r="F87" s="44">
        <v>115935</v>
      </c>
      <c r="G87" s="44" t="s">
        <v>514</v>
      </c>
      <c r="H87" s="15" t="str">
        <f t="shared" si="2"/>
        <v>Paul Hearne</v>
      </c>
      <c r="I87" t="str">
        <f t="shared" si="3"/>
        <v>Race - Masters U65</v>
      </c>
    </row>
    <row r="88" spans="1:9" x14ac:dyDescent="0.25">
      <c r="A88" s="42" t="s">
        <v>626</v>
      </c>
      <c r="B88" s="43" t="s">
        <v>627</v>
      </c>
      <c r="C88" s="42" t="s">
        <v>493</v>
      </c>
      <c r="D88" s="44" t="s">
        <v>498</v>
      </c>
      <c r="E88" s="42" t="s">
        <v>495</v>
      </c>
      <c r="F88" s="44" t="s">
        <v>578</v>
      </c>
      <c r="G88" s="44" t="s">
        <v>514</v>
      </c>
      <c r="H88" s="15" t="str">
        <f t="shared" si="2"/>
        <v>Owen Henderson</v>
      </c>
      <c r="I88" t="str">
        <f t="shared" si="3"/>
        <v>Race - Masters U65</v>
      </c>
    </row>
    <row r="89" spans="1:9" x14ac:dyDescent="0.25">
      <c r="A89" s="42" t="s">
        <v>628</v>
      </c>
      <c r="B89" s="43" t="s">
        <v>541</v>
      </c>
      <c r="C89" s="42" t="s">
        <v>493</v>
      </c>
      <c r="D89" s="44" t="s">
        <v>498</v>
      </c>
      <c r="E89" s="42" t="s">
        <v>495</v>
      </c>
      <c r="F89" s="44">
        <v>179068</v>
      </c>
      <c r="G89" s="44" t="s">
        <v>514</v>
      </c>
      <c r="H89" s="15" t="str">
        <f t="shared" si="2"/>
        <v>David Hind</v>
      </c>
      <c r="I89" t="str">
        <f t="shared" si="3"/>
        <v>Race - Masters U65</v>
      </c>
    </row>
    <row r="90" spans="1:9" x14ac:dyDescent="0.25">
      <c r="A90" s="42" t="s">
        <v>629</v>
      </c>
      <c r="B90" s="43" t="s">
        <v>630</v>
      </c>
      <c r="C90" s="42" t="s">
        <v>504</v>
      </c>
      <c r="D90" s="44" t="s">
        <v>494</v>
      </c>
      <c r="E90" s="42" t="s">
        <v>499</v>
      </c>
      <c r="F90" s="44">
        <v>244605</v>
      </c>
      <c r="G90" s="44" t="s">
        <v>508</v>
      </c>
      <c r="H90" s="15" t="str">
        <f t="shared" si="2"/>
        <v>Holly Hitchcock</v>
      </c>
      <c r="I90" t="str">
        <f t="shared" si="3"/>
        <v>Race - Kids (U9/U11/U13)</v>
      </c>
    </row>
    <row r="91" spans="1:9" x14ac:dyDescent="0.25">
      <c r="A91" s="42" t="s">
        <v>631</v>
      </c>
      <c r="B91" s="43" t="s">
        <v>632</v>
      </c>
      <c r="C91" s="42" t="s">
        <v>493</v>
      </c>
      <c r="D91" s="44" t="s">
        <v>494</v>
      </c>
      <c r="E91" s="42" t="s">
        <v>495</v>
      </c>
      <c r="F91" s="44">
        <v>171423</v>
      </c>
      <c r="G91" s="44" t="s">
        <v>505</v>
      </c>
      <c r="H91" s="15" t="str">
        <f t="shared" si="2"/>
        <v>Laura Hodges</v>
      </c>
      <c r="I91" t="str">
        <f t="shared" si="3"/>
        <v>Race - Junior (U15/U17/U19)</v>
      </c>
    </row>
    <row r="92" spans="1:9" x14ac:dyDescent="0.25">
      <c r="A92" s="42" t="s">
        <v>633</v>
      </c>
      <c r="B92" s="43" t="s">
        <v>543</v>
      </c>
      <c r="C92" s="42" t="s">
        <v>1256</v>
      </c>
      <c r="D92" s="44" t="s">
        <v>498</v>
      </c>
      <c r="E92" s="42" t="s">
        <v>499</v>
      </c>
      <c r="F92" s="44">
        <v>252821</v>
      </c>
      <c r="G92" s="44" t="s">
        <v>508</v>
      </c>
      <c r="H92" s="15" t="str">
        <f t="shared" si="2"/>
        <v>Christopher Hort</v>
      </c>
      <c r="I92" t="str">
        <f t="shared" si="3"/>
        <v>Race - Kids (U9/U11/U13)</v>
      </c>
    </row>
    <row r="93" spans="1:9" x14ac:dyDescent="0.25">
      <c r="A93" s="42" t="s">
        <v>633</v>
      </c>
      <c r="B93" s="43" t="s">
        <v>634</v>
      </c>
      <c r="C93" s="42" t="s">
        <v>493</v>
      </c>
      <c r="D93" s="44" t="s">
        <v>498</v>
      </c>
      <c r="E93" s="42" t="s">
        <v>499</v>
      </c>
      <c r="F93" s="44">
        <v>170515</v>
      </c>
      <c r="G93" s="44" t="s">
        <v>500</v>
      </c>
      <c r="H93" s="15" t="str">
        <f t="shared" si="2"/>
        <v>Clint Hort</v>
      </c>
      <c r="I93" t="str">
        <f t="shared" si="3"/>
        <v>Race - Masters - Regional</v>
      </c>
    </row>
    <row r="94" spans="1:9" x14ac:dyDescent="0.25">
      <c r="A94" s="42" t="s">
        <v>635</v>
      </c>
      <c r="B94" s="43" t="s">
        <v>503</v>
      </c>
      <c r="C94" s="42" t="s">
        <v>493</v>
      </c>
      <c r="D94" s="44" t="s">
        <v>498</v>
      </c>
      <c r="E94" s="42" t="s">
        <v>499</v>
      </c>
      <c r="F94" s="44">
        <v>204478</v>
      </c>
      <c r="G94" s="44" t="s">
        <v>514</v>
      </c>
      <c r="H94" s="15" t="str">
        <f t="shared" si="2"/>
        <v>Michael Hosken</v>
      </c>
      <c r="I94" t="str">
        <f t="shared" si="3"/>
        <v>Race - Masters U65</v>
      </c>
    </row>
    <row r="95" spans="1:9" x14ac:dyDescent="0.25">
      <c r="A95" s="42" t="s">
        <v>636</v>
      </c>
      <c r="B95" s="43" t="s">
        <v>637</v>
      </c>
      <c r="C95" s="42" t="s">
        <v>493</v>
      </c>
      <c r="D95" s="44" t="s">
        <v>498</v>
      </c>
      <c r="E95" s="42" t="s">
        <v>499</v>
      </c>
      <c r="F95" s="44">
        <v>240228</v>
      </c>
      <c r="G95" s="44" t="s">
        <v>557</v>
      </c>
      <c r="H95" s="15" t="str">
        <f t="shared" si="2"/>
        <v>Callum Hunter</v>
      </c>
      <c r="I95" t="str">
        <f t="shared" si="3"/>
        <v>Race - Elite and U23 - Regional</v>
      </c>
    </row>
    <row r="96" spans="1:9" x14ac:dyDescent="0.25">
      <c r="A96" s="42" t="s">
        <v>1255</v>
      </c>
      <c r="B96" s="43" t="s">
        <v>691</v>
      </c>
      <c r="C96" s="42" t="s">
        <v>1256</v>
      </c>
      <c r="D96" s="44" t="s">
        <v>498</v>
      </c>
      <c r="E96" s="42" t="s">
        <v>495</v>
      </c>
      <c r="F96" s="44">
        <v>212260</v>
      </c>
      <c r="G96" s="44" t="s">
        <v>683</v>
      </c>
      <c r="H96" s="15" t="str">
        <f t="shared" si="2"/>
        <v>Ben Jackson</v>
      </c>
      <c r="I96" t="str">
        <f t="shared" si="3"/>
        <v xml:space="preserve">Race - </v>
      </c>
    </row>
    <row r="97" spans="1:9" x14ac:dyDescent="0.25">
      <c r="A97" s="42" t="s">
        <v>638</v>
      </c>
      <c r="B97" s="43" t="s">
        <v>541</v>
      </c>
      <c r="C97" s="42" t="s">
        <v>544</v>
      </c>
      <c r="D97" s="44" t="s">
        <v>498</v>
      </c>
      <c r="E97" s="42" t="s">
        <v>499</v>
      </c>
      <c r="F97" s="44">
        <v>248707</v>
      </c>
      <c r="G97" s="44" t="s">
        <v>639</v>
      </c>
      <c r="H97" s="15" t="str">
        <f t="shared" si="2"/>
        <v>David Jolly</v>
      </c>
      <c r="I97" t="str">
        <f t="shared" si="3"/>
        <v xml:space="preserve">Ride Senior - (+65) </v>
      </c>
    </row>
    <row r="98" spans="1:9" x14ac:dyDescent="0.25">
      <c r="A98" s="42" t="s">
        <v>640</v>
      </c>
      <c r="B98" s="43" t="s">
        <v>641</v>
      </c>
      <c r="C98" s="42" t="s">
        <v>493</v>
      </c>
      <c r="D98" s="44" t="s">
        <v>498</v>
      </c>
      <c r="E98" s="42" t="s">
        <v>499</v>
      </c>
      <c r="F98" s="44">
        <v>246228</v>
      </c>
      <c r="G98" s="44" t="s">
        <v>514</v>
      </c>
      <c r="H98" s="15" t="str">
        <f t="shared" si="2"/>
        <v>Adam Jones</v>
      </c>
      <c r="I98" t="str">
        <f t="shared" si="3"/>
        <v>Race - Masters U65</v>
      </c>
    </row>
    <row r="99" spans="1:9" x14ac:dyDescent="0.25">
      <c r="A99" s="42" t="s">
        <v>2080</v>
      </c>
      <c r="B99" s="43" t="s">
        <v>2081</v>
      </c>
      <c r="C99" s="42" t="s">
        <v>1256</v>
      </c>
      <c r="D99" s="44" t="s">
        <v>498</v>
      </c>
      <c r="E99" s="42" t="s">
        <v>495</v>
      </c>
      <c r="F99" s="44">
        <v>6431</v>
      </c>
      <c r="G99" s="44" t="s">
        <v>548</v>
      </c>
      <c r="H99" s="15" t="str">
        <f t="shared" si="2"/>
        <v>Abraham Karyadi</v>
      </c>
      <c r="I99" t="str">
        <f t="shared" si="3"/>
        <v>3 Day Mship</v>
      </c>
    </row>
    <row r="100" spans="1:9" x14ac:dyDescent="0.25">
      <c r="A100" s="42" t="s">
        <v>642</v>
      </c>
      <c r="B100" s="43" t="s">
        <v>643</v>
      </c>
      <c r="C100" s="42" t="s">
        <v>504</v>
      </c>
      <c r="D100" s="44" t="s">
        <v>498</v>
      </c>
      <c r="E100" s="42" t="s">
        <v>499</v>
      </c>
      <c r="F100" s="44">
        <v>225815</v>
      </c>
      <c r="G100" s="44" t="s">
        <v>505</v>
      </c>
      <c r="H100" s="15" t="str">
        <f t="shared" si="2"/>
        <v>Chaice Kelly-Wilson</v>
      </c>
      <c r="I100" t="str">
        <f t="shared" si="3"/>
        <v>Race - Junior (U15/U17/U19)</v>
      </c>
    </row>
    <row r="101" spans="1:9" x14ac:dyDescent="0.25">
      <c r="A101" s="42" t="s">
        <v>644</v>
      </c>
      <c r="B101" s="43" t="s">
        <v>645</v>
      </c>
      <c r="C101" s="42" t="s">
        <v>504</v>
      </c>
      <c r="D101" s="44" t="s">
        <v>498</v>
      </c>
      <c r="E101" s="42" t="s">
        <v>499</v>
      </c>
      <c r="F101" s="44">
        <v>243964</v>
      </c>
      <c r="G101" s="44" t="s">
        <v>505</v>
      </c>
      <c r="H101" s="15" t="str">
        <f t="shared" si="2"/>
        <v>Daniel Kempson</v>
      </c>
      <c r="I101" t="str">
        <f t="shared" si="3"/>
        <v>Race - Junior (U15/U17/U19)</v>
      </c>
    </row>
    <row r="102" spans="1:9" x14ac:dyDescent="0.25">
      <c r="A102" s="42" t="s">
        <v>646</v>
      </c>
      <c r="B102" s="43" t="s">
        <v>541</v>
      </c>
      <c r="C102" s="42" t="s">
        <v>493</v>
      </c>
      <c r="D102" s="44" t="s">
        <v>498</v>
      </c>
      <c r="E102" s="42" t="s">
        <v>499</v>
      </c>
      <c r="F102" s="44">
        <v>247393</v>
      </c>
      <c r="G102" s="44" t="s">
        <v>500</v>
      </c>
      <c r="H102" s="15" t="str">
        <f t="shared" si="2"/>
        <v>David Kennedy</v>
      </c>
      <c r="I102" t="str">
        <f t="shared" si="3"/>
        <v>Race - Masters - Regional</v>
      </c>
    </row>
    <row r="103" spans="1:9" x14ac:dyDescent="0.25">
      <c r="A103" s="42" t="s">
        <v>647</v>
      </c>
      <c r="B103" s="43" t="s">
        <v>648</v>
      </c>
      <c r="C103" s="42" t="s">
        <v>493</v>
      </c>
      <c r="D103" s="44" t="s">
        <v>498</v>
      </c>
      <c r="E103" s="42" t="s">
        <v>499</v>
      </c>
      <c r="F103" s="44">
        <v>249900</v>
      </c>
      <c r="G103" s="44" t="s">
        <v>565</v>
      </c>
      <c r="H103" s="15" t="str">
        <f t="shared" si="2"/>
        <v>Jonathan King</v>
      </c>
      <c r="I103" t="str">
        <f t="shared" si="3"/>
        <v>Race - Elite and U23</v>
      </c>
    </row>
    <row r="104" spans="1:9" x14ac:dyDescent="0.25">
      <c r="A104" s="42" t="s">
        <v>647</v>
      </c>
      <c r="B104" s="43" t="s">
        <v>1579</v>
      </c>
      <c r="C104" s="42" t="s">
        <v>1256</v>
      </c>
      <c r="D104" s="44" t="s">
        <v>498</v>
      </c>
      <c r="E104" s="42" t="s">
        <v>499</v>
      </c>
      <c r="F104" s="44">
        <v>252358</v>
      </c>
      <c r="G104" s="44" t="s">
        <v>1574</v>
      </c>
      <c r="H104" s="15" t="str">
        <f t="shared" si="2"/>
        <v>Rodney King</v>
      </c>
      <c r="I104" t="str">
        <f t="shared" si="3"/>
        <v>Race - Masters (U65)</v>
      </c>
    </row>
    <row r="105" spans="1:9" x14ac:dyDescent="0.25">
      <c r="A105" s="42" t="s">
        <v>649</v>
      </c>
      <c r="B105" s="43" t="s">
        <v>607</v>
      </c>
      <c r="C105" s="42" t="s">
        <v>650</v>
      </c>
      <c r="D105" s="44" t="s">
        <v>498</v>
      </c>
      <c r="E105" s="42" t="s">
        <v>495</v>
      </c>
      <c r="F105" s="44" t="s">
        <v>578</v>
      </c>
      <c r="G105" s="44"/>
      <c r="H105" s="15" t="str">
        <f t="shared" si="2"/>
        <v>Mark Kingston</v>
      </c>
      <c r="I105" t="str">
        <f t="shared" si="3"/>
        <v/>
      </c>
    </row>
    <row r="106" spans="1:9" x14ac:dyDescent="0.25">
      <c r="A106" s="42" t="s">
        <v>651</v>
      </c>
      <c r="B106" s="43" t="s">
        <v>652</v>
      </c>
      <c r="C106" s="42" t="s">
        <v>493</v>
      </c>
      <c r="D106" s="44" t="s">
        <v>498</v>
      </c>
      <c r="E106" s="42" t="s">
        <v>499</v>
      </c>
      <c r="F106" s="44">
        <v>232893</v>
      </c>
      <c r="G106" s="44" t="s">
        <v>514</v>
      </c>
      <c r="H106" s="15" t="str">
        <f t="shared" si="2"/>
        <v>Darren Kinsella</v>
      </c>
      <c r="I106" t="str">
        <f t="shared" si="3"/>
        <v>Race - Masters U65</v>
      </c>
    </row>
    <row r="107" spans="1:9" x14ac:dyDescent="0.25">
      <c r="A107" s="42" t="s">
        <v>653</v>
      </c>
      <c r="B107" s="43" t="s">
        <v>654</v>
      </c>
      <c r="C107" s="42" t="s">
        <v>553</v>
      </c>
      <c r="D107" s="44" t="s">
        <v>498</v>
      </c>
      <c r="E107" s="42" t="s">
        <v>495</v>
      </c>
      <c r="F107" s="44" t="s">
        <v>578</v>
      </c>
      <c r="G107" s="44"/>
      <c r="H107" s="15" t="str">
        <f t="shared" si="2"/>
        <v>Mary Kitchen</v>
      </c>
      <c r="I107" t="str">
        <f t="shared" si="3"/>
        <v/>
      </c>
    </row>
    <row r="108" spans="1:9" x14ac:dyDescent="0.25">
      <c r="A108" s="42" t="s">
        <v>655</v>
      </c>
      <c r="B108" s="43" t="s">
        <v>656</v>
      </c>
      <c r="C108" s="42" t="s">
        <v>493</v>
      </c>
      <c r="D108" s="44" t="s">
        <v>498</v>
      </c>
      <c r="E108" s="42" t="s">
        <v>499</v>
      </c>
      <c r="F108" s="44">
        <v>204399</v>
      </c>
      <c r="G108" s="44" t="s">
        <v>514</v>
      </c>
      <c r="H108" s="15" t="str">
        <f t="shared" si="2"/>
        <v>Steven Knight</v>
      </c>
      <c r="I108" t="str">
        <f t="shared" si="3"/>
        <v>Race - Masters U65</v>
      </c>
    </row>
    <row r="109" spans="1:9" x14ac:dyDescent="0.25">
      <c r="A109" s="42" t="s">
        <v>657</v>
      </c>
      <c r="B109" s="43" t="s">
        <v>658</v>
      </c>
      <c r="C109" s="42" t="s">
        <v>493</v>
      </c>
      <c r="D109" s="44" t="s">
        <v>494</v>
      </c>
      <c r="E109" s="42" t="s">
        <v>499</v>
      </c>
      <c r="F109" s="44">
        <v>211557</v>
      </c>
      <c r="G109" s="44" t="s">
        <v>514</v>
      </c>
      <c r="H109" s="15" t="str">
        <f t="shared" si="2"/>
        <v>Luba Kovalenko</v>
      </c>
      <c r="I109" t="str">
        <f t="shared" si="3"/>
        <v>Race - Masters U65</v>
      </c>
    </row>
    <row r="110" spans="1:9" x14ac:dyDescent="0.25">
      <c r="A110" s="42" t="s">
        <v>659</v>
      </c>
      <c r="B110" s="43" t="s">
        <v>660</v>
      </c>
      <c r="C110" s="42" t="s">
        <v>650</v>
      </c>
      <c r="D110" s="44" t="s">
        <v>498</v>
      </c>
      <c r="E110" s="42" t="s">
        <v>499</v>
      </c>
      <c r="F110" s="44">
        <v>249042</v>
      </c>
      <c r="G110" s="44" t="s">
        <v>581</v>
      </c>
      <c r="H110" s="15" t="str">
        <f t="shared" si="2"/>
        <v>Zak Krikup</v>
      </c>
      <c r="I110" t="str">
        <f t="shared" si="3"/>
        <v>Non Riding Member</v>
      </c>
    </row>
    <row r="111" spans="1:9" x14ac:dyDescent="0.25">
      <c r="A111" s="42" t="s">
        <v>661</v>
      </c>
      <c r="B111" s="43" t="s">
        <v>662</v>
      </c>
      <c r="C111" s="42" t="s">
        <v>663</v>
      </c>
      <c r="D111" s="44" t="s">
        <v>494</v>
      </c>
      <c r="E111" s="42" t="s">
        <v>499</v>
      </c>
      <c r="F111" s="44">
        <v>206160</v>
      </c>
      <c r="G111" s="44" t="s">
        <v>576</v>
      </c>
      <c r="H111" s="15" t="str">
        <f t="shared" si="2"/>
        <v>Gillian La Thangue</v>
      </c>
      <c r="I111" t="str">
        <f t="shared" si="3"/>
        <v>Ride - Senior (65+)</v>
      </c>
    </row>
    <row r="112" spans="1:9" x14ac:dyDescent="0.25">
      <c r="A112" s="42" t="s">
        <v>661</v>
      </c>
      <c r="B112" s="43" t="s">
        <v>664</v>
      </c>
      <c r="C112" s="42" t="s">
        <v>663</v>
      </c>
      <c r="D112" s="44" t="s">
        <v>498</v>
      </c>
      <c r="E112" s="42" t="s">
        <v>499</v>
      </c>
      <c r="F112" s="44">
        <v>206161</v>
      </c>
      <c r="G112" s="44" t="s">
        <v>576</v>
      </c>
      <c r="H112" s="15" t="str">
        <f t="shared" si="2"/>
        <v>Malcolm La Thangue</v>
      </c>
      <c r="I112" t="str">
        <f t="shared" si="3"/>
        <v>Ride - Senior (65+)</v>
      </c>
    </row>
    <row r="113" spans="1:9" x14ac:dyDescent="0.25">
      <c r="A113" s="42" t="s">
        <v>1580</v>
      </c>
      <c r="B113" s="43" t="s">
        <v>1581</v>
      </c>
      <c r="C113" s="42" t="s">
        <v>1256</v>
      </c>
      <c r="D113" s="44" t="s">
        <v>498</v>
      </c>
      <c r="E113" s="42" t="s">
        <v>495</v>
      </c>
      <c r="F113" s="44">
        <v>158173</v>
      </c>
      <c r="G113" s="44" t="s">
        <v>1256</v>
      </c>
      <c r="H113" s="15" t="str">
        <f t="shared" si="2"/>
        <v>Bryce Lanigan</v>
      </c>
      <c r="I113" t="str">
        <f t="shared" si="3"/>
        <v>Race</v>
      </c>
    </row>
    <row r="114" spans="1:9" x14ac:dyDescent="0.25">
      <c r="A114" s="42" t="s">
        <v>665</v>
      </c>
      <c r="B114" s="43" t="s">
        <v>666</v>
      </c>
      <c r="C114" s="42" t="s">
        <v>493</v>
      </c>
      <c r="D114" s="44" t="s">
        <v>498</v>
      </c>
      <c r="E114" s="42" t="s">
        <v>499</v>
      </c>
      <c r="F114" s="44">
        <v>213311</v>
      </c>
      <c r="G114" s="44" t="s">
        <v>565</v>
      </c>
      <c r="H114" s="15" t="str">
        <f t="shared" si="2"/>
        <v>Conor Leahy</v>
      </c>
      <c r="I114" t="str">
        <f t="shared" si="3"/>
        <v>Race - Elite and U23</v>
      </c>
    </row>
    <row r="115" spans="1:9" x14ac:dyDescent="0.25">
      <c r="A115" s="42" t="s">
        <v>665</v>
      </c>
      <c r="B115" s="43" t="s">
        <v>667</v>
      </c>
      <c r="C115" s="42" t="s">
        <v>493</v>
      </c>
      <c r="D115" s="44" t="s">
        <v>498</v>
      </c>
      <c r="E115" s="42" t="s">
        <v>499</v>
      </c>
      <c r="F115" s="44">
        <v>209352</v>
      </c>
      <c r="G115" s="44" t="s">
        <v>500</v>
      </c>
      <c r="H115" s="15" t="str">
        <f t="shared" si="2"/>
        <v>Stephen Leahy</v>
      </c>
      <c r="I115" t="str">
        <f t="shared" si="3"/>
        <v>Race - Masters - Regional</v>
      </c>
    </row>
    <row r="116" spans="1:9" x14ac:dyDescent="0.25">
      <c r="A116" s="42" t="s">
        <v>668</v>
      </c>
      <c r="B116" s="43" t="s">
        <v>669</v>
      </c>
      <c r="C116" s="42" t="s">
        <v>504</v>
      </c>
      <c r="D116" s="44" t="s">
        <v>498</v>
      </c>
      <c r="E116" s="42" t="s">
        <v>499</v>
      </c>
      <c r="F116" s="44">
        <v>239274</v>
      </c>
      <c r="G116" s="44" t="s">
        <v>505</v>
      </c>
      <c r="H116" s="15" t="str">
        <f t="shared" si="2"/>
        <v>Jay Lindorff</v>
      </c>
      <c r="I116" t="str">
        <f t="shared" si="3"/>
        <v>Race - Junior (U15/U17/U19)</v>
      </c>
    </row>
    <row r="117" spans="1:9" x14ac:dyDescent="0.25">
      <c r="A117" s="42" t="s">
        <v>668</v>
      </c>
      <c r="B117" s="43" t="s">
        <v>670</v>
      </c>
      <c r="C117" s="42" t="s">
        <v>493</v>
      </c>
      <c r="D117" s="44" t="s">
        <v>498</v>
      </c>
      <c r="E117" s="42" t="s">
        <v>499</v>
      </c>
      <c r="F117" s="44">
        <v>219488</v>
      </c>
      <c r="G117" s="44" t="s">
        <v>505</v>
      </c>
      <c r="H117" s="15" t="str">
        <f t="shared" si="2"/>
        <v>Tyler Lindorff</v>
      </c>
      <c r="I117" t="str">
        <f t="shared" si="3"/>
        <v>Race - Junior (U15/U17/U19)</v>
      </c>
    </row>
    <row r="118" spans="1:9" x14ac:dyDescent="0.25">
      <c r="A118" s="42" t="s">
        <v>671</v>
      </c>
      <c r="B118" s="43" t="s">
        <v>534</v>
      </c>
      <c r="C118" s="42" t="s">
        <v>504</v>
      </c>
      <c r="D118" s="44" t="s">
        <v>498</v>
      </c>
      <c r="E118" s="42" t="s">
        <v>499</v>
      </c>
      <c r="F118" s="44">
        <v>247245</v>
      </c>
      <c r="G118" s="44" t="s">
        <v>505</v>
      </c>
      <c r="H118" s="15" t="str">
        <f t="shared" si="2"/>
        <v>Andrew Lindsay</v>
      </c>
      <c r="I118" t="str">
        <f t="shared" si="3"/>
        <v>Race - Junior (U15/U17/U19)</v>
      </c>
    </row>
    <row r="119" spans="1:9" x14ac:dyDescent="0.25">
      <c r="A119" s="42" t="s">
        <v>672</v>
      </c>
      <c r="B119" s="43" t="s">
        <v>673</v>
      </c>
      <c r="C119" s="42" t="s">
        <v>493</v>
      </c>
      <c r="D119" s="44" t="s">
        <v>498</v>
      </c>
      <c r="E119" s="42" t="s">
        <v>499</v>
      </c>
      <c r="F119" s="44">
        <v>249631</v>
      </c>
      <c r="G119" s="44" t="s">
        <v>505</v>
      </c>
      <c r="H119" s="15" t="str">
        <f t="shared" si="2"/>
        <v>Dylan Loader</v>
      </c>
      <c r="I119" t="str">
        <f t="shared" si="3"/>
        <v>Race - Junior (U15/U17/U19)</v>
      </c>
    </row>
    <row r="120" spans="1:9" x14ac:dyDescent="0.25">
      <c r="A120" s="42" t="s">
        <v>674</v>
      </c>
      <c r="B120" s="43" t="s">
        <v>675</v>
      </c>
      <c r="C120" s="42" t="s">
        <v>544</v>
      </c>
      <c r="D120" s="44" t="s">
        <v>498</v>
      </c>
      <c r="E120" s="42" t="s">
        <v>499</v>
      </c>
      <c r="F120" s="44">
        <v>205804</v>
      </c>
      <c r="G120" s="44" t="s">
        <v>576</v>
      </c>
      <c r="H120" s="15" t="str">
        <f t="shared" si="2"/>
        <v>Mitch Loly</v>
      </c>
      <c r="I120" t="str">
        <f t="shared" si="3"/>
        <v>Ride - Senior (65+)</v>
      </c>
    </row>
    <row r="121" spans="1:9" x14ac:dyDescent="0.25">
      <c r="A121" s="42" t="s">
        <v>676</v>
      </c>
      <c r="B121" s="43" t="s">
        <v>677</v>
      </c>
      <c r="C121" s="42" t="s">
        <v>493</v>
      </c>
      <c r="D121" s="44" t="s">
        <v>498</v>
      </c>
      <c r="E121" s="42" t="s">
        <v>499</v>
      </c>
      <c r="F121" s="44">
        <v>140602</v>
      </c>
      <c r="G121" s="44" t="s">
        <v>565</v>
      </c>
      <c r="H121" s="15" t="str">
        <f t="shared" si="2"/>
        <v>Wade Longworth</v>
      </c>
      <c r="I121" t="str">
        <f t="shared" si="3"/>
        <v>Race - Elite and U23</v>
      </c>
    </row>
    <row r="122" spans="1:9" x14ac:dyDescent="0.25">
      <c r="A122" s="42" t="s">
        <v>678</v>
      </c>
      <c r="B122" s="43" t="s">
        <v>679</v>
      </c>
      <c r="C122" s="42" t="s">
        <v>544</v>
      </c>
      <c r="D122" s="44" t="s">
        <v>494</v>
      </c>
      <c r="E122" s="42" t="s">
        <v>499</v>
      </c>
      <c r="F122" s="44">
        <v>241237</v>
      </c>
      <c r="G122" s="44" t="s">
        <v>514</v>
      </c>
      <c r="H122" s="15" t="str">
        <f t="shared" si="2"/>
        <v>Lorraine MacLennan</v>
      </c>
      <c r="I122" t="str">
        <f t="shared" si="3"/>
        <v>Race - Masters U65</v>
      </c>
    </row>
    <row r="123" spans="1:9" x14ac:dyDescent="0.25">
      <c r="A123" s="42" t="s">
        <v>680</v>
      </c>
      <c r="B123" s="43" t="s">
        <v>681</v>
      </c>
      <c r="C123" s="42" t="s">
        <v>493</v>
      </c>
      <c r="D123" s="44" t="s">
        <v>498</v>
      </c>
      <c r="E123" s="42" t="s">
        <v>499</v>
      </c>
      <c r="F123" s="44">
        <v>210870</v>
      </c>
      <c r="G123" s="44" t="s">
        <v>565</v>
      </c>
      <c r="H123" s="15" t="str">
        <f t="shared" si="2"/>
        <v>Liam Magowan</v>
      </c>
      <c r="I123" t="str">
        <f t="shared" si="3"/>
        <v>Race - Elite and U23</v>
      </c>
    </row>
    <row r="124" spans="1:9" x14ac:dyDescent="0.25">
      <c r="A124" s="42" t="s">
        <v>1257</v>
      </c>
      <c r="B124" s="43" t="s">
        <v>689</v>
      </c>
      <c r="C124" s="42" t="s">
        <v>544</v>
      </c>
      <c r="D124" s="44" t="s">
        <v>498</v>
      </c>
      <c r="E124" s="42" t="s">
        <v>499</v>
      </c>
      <c r="F124" s="44">
        <v>251664</v>
      </c>
      <c r="G124" s="44" t="s">
        <v>1258</v>
      </c>
      <c r="H124" s="15" t="str">
        <f t="shared" si="2"/>
        <v>Greg Manning</v>
      </c>
      <c r="I124" t="str">
        <f t="shared" si="3"/>
        <v>Ride - Adult 19-64</v>
      </c>
    </row>
    <row r="125" spans="1:9" x14ac:dyDescent="0.25">
      <c r="A125" s="42" t="s">
        <v>682</v>
      </c>
      <c r="B125" s="43" t="s">
        <v>534</v>
      </c>
      <c r="C125" s="42" t="s">
        <v>493</v>
      </c>
      <c r="D125" s="44" t="s">
        <v>498</v>
      </c>
      <c r="E125" s="42" t="s">
        <v>495</v>
      </c>
      <c r="F125" s="44" t="s">
        <v>578</v>
      </c>
      <c r="G125" s="44" t="s">
        <v>683</v>
      </c>
      <c r="H125" s="15" t="str">
        <f t="shared" si="2"/>
        <v>Andrew Matthews</v>
      </c>
      <c r="I125" t="str">
        <f t="shared" si="3"/>
        <v xml:space="preserve">Race - </v>
      </c>
    </row>
    <row r="126" spans="1:9" x14ac:dyDescent="0.25">
      <c r="A126" s="42" t="s">
        <v>1259</v>
      </c>
      <c r="B126" s="43" t="s">
        <v>988</v>
      </c>
      <c r="C126" s="42" t="s">
        <v>493</v>
      </c>
      <c r="D126" s="44" t="s">
        <v>498</v>
      </c>
      <c r="E126" s="42" t="s">
        <v>499</v>
      </c>
      <c r="F126" s="44">
        <v>251522</v>
      </c>
      <c r="G126" s="44" t="s">
        <v>565</v>
      </c>
      <c r="H126" s="15" t="str">
        <f t="shared" si="2"/>
        <v>Ryan Maughan</v>
      </c>
      <c r="I126" t="str">
        <f t="shared" si="3"/>
        <v>Race - Elite and U23</v>
      </c>
    </row>
    <row r="127" spans="1:9" x14ac:dyDescent="0.25">
      <c r="A127" s="42" t="s">
        <v>684</v>
      </c>
      <c r="B127" s="43" t="s">
        <v>552</v>
      </c>
      <c r="C127" s="42" t="s">
        <v>493</v>
      </c>
      <c r="D127" s="44" t="s">
        <v>498</v>
      </c>
      <c r="E127" s="42" t="s">
        <v>499</v>
      </c>
      <c r="F127" s="44">
        <v>221329</v>
      </c>
      <c r="G127" s="44" t="s">
        <v>517</v>
      </c>
      <c r="H127" s="15" t="str">
        <f t="shared" si="2"/>
        <v>Ron McArthur</v>
      </c>
      <c r="I127" t="str">
        <f t="shared" si="3"/>
        <v>Race - Masters 65+ / Para-Cycling</v>
      </c>
    </row>
    <row r="128" spans="1:9" x14ac:dyDescent="0.25">
      <c r="A128" s="42" t="s">
        <v>1582</v>
      </c>
      <c r="B128" s="43" t="s">
        <v>547</v>
      </c>
      <c r="C128" s="42" t="s">
        <v>493</v>
      </c>
      <c r="D128" s="44" t="s">
        <v>498</v>
      </c>
      <c r="E128" s="42" t="s">
        <v>499</v>
      </c>
      <c r="F128" s="44">
        <v>241939</v>
      </c>
      <c r="G128" s="44" t="s">
        <v>500</v>
      </c>
      <c r="H128" s="15" t="str">
        <f t="shared" si="2"/>
        <v>Peter McKiernan</v>
      </c>
      <c r="I128" t="str">
        <f t="shared" si="3"/>
        <v>Race - Masters - Regional</v>
      </c>
    </row>
    <row r="129" spans="1:9" x14ac:dyDescent="0.25">
      <c r="A129" s="42" t="s">
        <v>686</v>
      </c>
      <c r="B129" s="43" t="s">
        <v>687</v>
      </c>
      <c r="C129" s="42" t="s">
        <v>493</v>
      </c>
      <c r="D129" s="44" t="s">
        <v>498</v>
      </c>
      <c r="E129" s="42" t="s">
        <v>499</v>
      </c>
      <c r="F129" s="44">
        <v>209342</v>
      </c>
      <c r="G129" s="44" t="s">
        <v>565</v>
      </c>
      <c r="H129" s="15" t="str">
        <f t="shared" si="2"/>
        <v>Lennon McLintock</v>
      </c>
      <c r="I129" t="str">
        <f t="shared" si="3"/>
        <v>Race - Elite and U23</v>
      </c>
    </row>
    <row r="130" spans="1:9" x14ac:dyDescent="0.25">
      <c r="A130" s="42" t="s">
        <v>688</v>
      </c>
      <c r="B130" s="43" t="s">
        <v>689</v>
      </c>
      <c r="C130" s="42" t="s">
        <v>493</v>
      </c>
      <c r="D130" s="44" t="s">
        <v>498</v>
      </c>
      <c r="E130" s="42" t="s">
        <v>495</v>
      </c>
      <c r="F130" s="44">
        <v>207201</v>
      </c>
      <c r="G130" s="44"/>
      <c r="H130" s="15" t="str">
        <f t="shared" si="2"/>
        <v>Greg McManus</v>
      </c>
      <c r="I130" t="str">
        <f t="shared" si="3"/>
        <v/>
      </c>
    </row>
    <row r="131" spans="1:9" x14ac:dyDescent="0.25">
      <c r="A131" s="42" t="s">
        <v>690</v>
      </c>
      <c r="B131" s="43" t="s">
        <v>691</v>
      </c>
      <c r="C131" s="42" t="s">
        <v>493</v>
      </c>
      <c r="D131" s="44" t="s">
        <v>498</v>
      </c>
      <c r="E131" s="42" t="s">
        <v>499</v>
      </c>
      <c r="F131" s="44">
        <v>246200</v>
      </c>
      <c r="G131" s="44" t="s">
        <v>514</v>
      </c>
      <c r="H131" s="15" t="str">
        <f t="shared" si="2"/>
        <v>Ben McRobb</v>
      </c>
      <c r="I131" t="str">
        <f t="shared" si="3"/>
        <v>Race - Masters U65</v>
      </c>
    </row>
    <row r="132" spans="1:9" x14ac:dyDescent="0.25">
      <c r="A132" s="42" t="s">
        <v>1260</v>
      </c>
      <c r="B132" s="43" t="s">
        <v>691</v>
      </c>
      <c r="C132" s="42" t="s">
        <v>493</v>
      </c>
      <c r="D132" s="44" t="s">
        <v>498</v>
      </c>
      <c r="E132" s="42" t="s">
        <v>499</v>
      </c>
      <c r="F132" s="44">
        <v>242551</v>
      </c>
      <c r="G132" s="44" t="s">
        <v>514</v>
      </c>
      <c r="H132" s="15" t="str">
        <f t="shared" ref="H132:H177" si="4">B132&amp;" "&amp;A132</f>
        <v>Ben Mears</v>
      </c>
      <c r="I132" t="str">
        <f t="shared" ref="I132:I195" si="5">IF(G132="","",G132)</f>
        <v>Race - Masters U65</v>
      </c>
    </row>
    <row r="133" spans="1:9" x14ac:dyDescent="0.25">
      <c r="A133" s="42" t="s">
        <v>692</v>
      </c>
      <c r="B133" s="43" t="s">
        <v>603</v>
      </c>
      <c r="C133" s="42" t="s">
        <v>544</v>
      </c>
      <c r="D133" s="44" t="s">
        <v>498</v>
      </c>
      <c r="E133" s="42" t="s">
        <v>499</v>
      </c>
      <c r="F133" s="44">
        <v>160944</v>
      </c>
      <c r="G133" s="44" t="s">
        <v>693</v>
      </c>
      <c r="H133" s="15" t="str">
        <f t="shared" si="4"/>
        <v>Justin Mianich</v>
      </c>
      <c r="I133" t="str">
        <f t="shared" si="5"/>
        <v>Ride - Adult (19 - 64)</v>
      </c>
    </row>
    <row r="134" spans="1:9" x14ac:dyDescent="0.25">
      <c r="A134" s="42" t="s">
        <v>694</v>
      </c>
      <c r="B134" s="43" t="s">
        <v>695</v>
      </c>
      <c r="C134" s="42" t="s">
        <v>544</v>
      </c>
      <c r="D134" s="44" t="s">
        <v>498</v>
      </c>
      <c r="E134" s="42" t="s">
        <v>499</v>
      </c>
      <c r="F134" s="44">
        <v>196037</v>
      </c>
      <c r="G134" s="44" t="s">
        <v>693</v>
      </c>
      <c r="H134" s="15" t="str">
        <f t="shared" si="4"/>
        <v>Clive Mills</v>
      </c>
      <c r="I134" t="str">
        <f t="shared" si="5"/>
        <v>Ride - Adult (19 - 64)</v>
      </c>
    </row>
    <row r="135" spans="1:9" x14ac:dyDescent="0.25">
      <c r="A135" s="42" t="s">
        <v>694</v>
      </c>
      <c r="B135" s="43" t="s">
        <v>547</v>
      </c>
      <c r="C135" s="42" t="s">
        <v>493</v>
      </c>
      <c r="D135" s="44" t="s">
        <v>498</v>
      </c>
      <c r="E135" s="42" t="s">
        <v>499</v>
      </c>
      <c r="F135" s="44">
        <v>167482</v>
      </c>
      <c r="G135" s="44" t="s">
        <v>514</v>
      </c>
      <c r="H135" s="15" t="str">
        <f t="shared" si="4"/>
        <v>Peter Mills</v>
      </c>
      <c r="I135" t="str">
        <f t="shared" si="5"/>
        <v>Race - Masters U65</v>
      </c>
    </row>
    <row r="136" spans="1:9" x14ac:dyDescent="0.25">
      <c r="A136" s="42" t="s">
        <v>696</v>
      </c>
      <c r="B136" s="43" t="s">
        <v>697</v>
      </c>
      <c r="C136" s="42" t="s">
        <v>493</v>
      </c>
      <c r="D136" s="44" t="s">
        <v>498</v>
      </c>
      <c r="E136" s="42" t="s">
        <v>499</v>
      </c>
      <c r="F136" s="44">
        <v>228107</v>
      </c>
      <c r="G136" s="44" t="s">
        <v>514</v>
      </c>
      <c r="H136" s="15" t="str">
        <f t="shared" si="4"/>
        <v>Alastair Milne</v>
      </c>
      <c r="I136" t="str">
        <f t="shared" si="5"/>
        <v>Race - Masters U65</v>
      </c>
    </row>
    <row r="137" spans="1:9" x14ac:dyDescent="0.25">
      <c r="A137" s="42" t="s">
        <v>696</v>
      </c>
      <c r="B137" s="43" t="s">
        <v>698</v>
      </c>
      <c r="C137" s="42" t="s">
        <v>504</v>
      </c>
      <c r="D137" s="44" t="s">
        <v>498</v>
      </c>
      <c r="E137" s="42" t="s">
        <v>499</v>
      </c>
      <c r="F137" s="44">
        <v>227619</v>
      </c>
      <c r="G137" s="44" t="s">
        <v>505</v>
      </c>
      <c r="H137" s="15" t="str">
        <f t="shared" si="4"/>
        <v>Calum Milne</v>
      </c>
      <c r="I137" t="str">
        <f t="shared" si="5"/>
        <v>Race - Junior (U15/U17/U19)</v>
      </c>
    </row>
    <row r="138" spans="1:9" x14ac:dyDescent="0.25">
      <c r="A138" s="42" t="s">
        <v>699</v>
      </c>
      <c r="B138" s="43" t="s">
        <v>579</v>
      </c>
      <c r="C138" s="42" t="s">
        <v>700</v>
      </c>
      <c r="D138" s="44" t="s">
        <v>498</v>
      </c>
      <c r="E138" s="42" t="s">
        <v>499</v>
      </c>
      <c r="F138" s="44">
        <v>246565</v>
      </c>
      <c r="G138" s="44" t="s">
        <v>685</v>
      </c>
      <c r="H138" s="15" t="str">
        <f t="shared" si="4"/>
        <v>Jordan Minchin</v>
      </c>
      <c r="I138" t="str">
        <f t="shared" si="5"/>
        <v>Ride - 3 Month Membership</v>
      </c>
    </row>
    <row r="139" spans="1:9" x14ac:dyDescent="0.25">
      <c r="A139" s="42" t="s">
        <v>701</v>
      </c>
      <c r="B139" s="43" t="s">
        <v>492</v>
      </c>
      <c r="C139" s="42" t="s">
        <v>493</v>
      </c>
      <c r="D139" s="44" t="s">
        <v>494</v>
      </c>
      <c r="E139" s="42" t="s">
        <v>495</v>
      </c>
      <c r="F139" s="44">
        <v>227361</v>
      </c>
      <c r="G139" s="44" t="s">
        <v>514</v>
      </c>
      <c r="H139" s="15" t="str">
        <f t="shared" si="4"/>
        <v>Shannon Miraglia</v>
      </c>
      <c r="I139" t="str">
        <f t="shared" si="5"/>
        <v>Race - Masters U65</v>
      </c>
    </row>
    <row r="140" spans="1:9" x14ac:dyDescent="0.25">
      <c r="A140" s="42" t="s">
        <v>702</v>
      </c>
      <c r="B140" s="43" t="s">
        <v>532</v>
      </c>
      <c r="C140" s="42" t="s">
        <v>493</v>
      </c>
      <c r="D140" s="44" t="s">
        <v>498</v>
      </c>
      <c r="E140" s="42" t="s">
        <v>499</v>
      </c>
      <c r="F140" s="44">
        <v>246564</v>
      </c>
      <c r="G140" s="44" t="s">
        <v>500</v>
      </c>
      <c r="H140" s="15" t="str">
        <f t="shared" si="4"/>
        <v>John Mogg</v>
      </c>
      <c r="I140" t="str">
        <f t="shared" si="5"/>
        <v>Race - Masters - Regional</v>
      </c>
    </row>
    <row r="141" spans="1:9" x14ac:dyDescent="0.25">
      <c r="A141" s="42" t="s">
        <v>703</v>
      </c>
      <c r="B141" s="43" t="s">
        <v>503</v>
      </c>
      <c r="C141" s="42" t="s">
        <v>493</v>
      </c>
      <c r="D141" s="44" t="s">
        <v>498</v>
      </c>
      <c r="E141" s="42" t="s">
        <v>499</v>
      </c>
      <c r="F141" s="44">
        <v>229360</v>
      </c>
      <c r="G141" s="44" t="s">
        <v>565</v>
      </c>
      <c r="H141" s="15" t="str">
        <f t="shared" si="4"/>
        <v>Michael Moohan</v>
      </c>
      <c r="I141" t="str">
        <f t="shared" si="5"/>
        <v>Race - Elite and U23</v>
      </c>
    </row>
    <row r="142" spans="1:9" x14ac:dyDescent="0.25">
      <c r="A142" s="42" t="s">
        <v>704</v>
      </c>
      <c r="B142" s="43" t="s">
        <v>705</v>
      </c>
      <c r="C142" s="42" t="s">
        <v>493</v>
      </c>
      <c r="D142" s="44" t="s">
        <v>498</v>
      </c>
      <c r="E142" s="42" t="s">
        <v>499</v>
      </c>
      <c r="F142" s="44">
        <v>159899</v>
      </c>
      <c r="G142" s="44" t="s">
        <v>500</v>
      </c>
      <c r="H142" s="15" t="str">
        <f t="shared" si="4"/>
        <v>Jamie Muir</v>
      </c>
      <c r="I142" t="str">
        <f t="shared" si="5"/>
        <v>Race - Masters - Regional</v>
      </c>
    </row>
    <row r="143" spans="1:9" x14ac:dyDescent="0.25">
      <c r="A143" s="42" t="s">
        <v>1583</v>
      </c>
      <c r="B143" s="43" t="s">
        <v>1584</v>
      </c>
      <c r="C143" s="42" t="s">
        <v>1256</v>
      </c>
      <c r="D143" s="44" t="s">
        <v>494</v>
      </c>
      <c r="E143" s="42" t="s">
        <v>495</v>
      </c>
      <c r="F143" s="44">
        <v>211547</v>
      </c>
      <c r="G143" s="44" t="s">
        <v>1585</v>
      </c>
      <c r="H143" s="15" t="str">
        <f t="shared" si="4"/>
        <v>Adelia Neething</v>
      </c>
      <c r="I143" t="str">
        <f t="shared" si="5"/>
        <v>Race - Elite</v>
      </c>
    </row>
    <row r="144" spans="1:9" x14ac:dyDescent="0.25">
      <c r="A144" s="42" t="s">
        <v>1261</v>
      </c>
      <c r="B144" s="43" t="s">
        <v>1262</v>
      </c>
      <c r="C144" s="42" t="s">
        <v>493</v>
      </c>
      <c r="D144" s="44" t="s">
        <v>494</v>
      </c>
      <c r="E144" s="42" t="s">
        <v>499</v>
      </c>
      <c r="F144" s="44">
        <v>251599</v>
      </c>
      <c r="G144" s="44" t="s">
        <v>565</v>
      </c>
      <c r="H144" s="15" t="str">
        <f t="shared" si="4"/>
        <v>Kate Nelligan</v>
      </c>
      <c r="I144" t="str">
        <f t="shared" si="5"/>
        <v>Race - Elite and U23</v>
      </c>
    </row>
    <row r="145" spans="1:9" x14ac:dyDescent="0.25">
      <c r="A145" s="42" t="s">
        <v>1586</v>
      </c>
      <c r="B145" s="43" t="s">
        <v>1587</v>
      </c>
      <c r="C145" s="42" t="s">
        <v>544</v>
      </c>
      <c r="D145" s="44" t="s">
        <v>498</v>
      </c>
      <c r="E145" s="42" t="s">
        <v>499</v>
      </c>
      <c r="F145" s="44">
        <v>235332</v>
      </c>
      <c r="G145" s="44" t="s">
        <v>693</v>
      </c>
      <c r="H145" s="15" t="str">
        <f t="shared" si="4"/>
        <v>Koziba Ngubula</v>
      </c>
      <c r="I145" t="str">
        <f t="shared" si="5"/>
        <v>Ride - Adult (19 - 64)</v>
      </c>
    </row>
    <row r="146" spans="1:9" x14ac:dyDescent="0.25">
      <c r="A146" s="42" t="s">
        <v>706</v>
      </c>
      <c r="B146" s="43" t="s">
        <v>707</v>
      </c>
      <c r="C146" s="42" t="s">
        <v>493</v>
      </c>
      <c r="D146" s="44" t="s">
        <v>498</v>
      </c>
      <c r="E146" s="42" t="s">
        <v>499</v>
      </c>
      <c r="F146" s="44">
        <v>245381</v>
      </c>
      <c r="G146" s="44" t="s">
        <v>500</v>
      </c>
      <c r="H146" s="15" t="str">
        <f t="shared" si="4"/>
        <v>Nicola Nizzi</v>
      </c>
      <c r="I146" t="str">
        <f t="shared" si="5"/>
        <v>Race - Masters - Regional</v>
      </c>
    </row>
    <row r="147" spans="1:9" x14ac:dyDescent="0.25">
      <c r="A147" s="42" t="s">
        <v>708</v>
      </c>
      <c r="B147" s="43" t="s">
        <v>709</v>
      </c>
      <c r="C147" s="42" t="s">
        <v>493</v>
      </c>
      <c r="D147" s="44" t="s">
        <v>498</v>
      </c>
      <c r="E147" s="42" t="s">
        <v>499</v>
      </c>
      <c r="F147" s="44">
        <v>215162</v>
      </c>
      <c r="G147" s="44" t="s">
        <v>565</v>
      </c>
      <c r="H147" s="15" t="str">
        <f t="shared" si="4"/>
        <v>Benjamin O'Connor</v>
      </c>
      <c r="I147" t="str">
        <f t="shared" si="5"/>
        <v>Race - Elite and U23</v>
      </c>
    </row>
    <row r="148" spans="1:9" x14ac:dyDescent="0.25">
      <c r="A148" s="42" t="s">
        <v>710</v>
      </c>
      <c r="B148" s="43" t="s">
        <v>711</v>
      </c>
      <c r="C148" s="42" t="s">
        <v>493</v>
      </c>
      <c r="D148" s="44" t="s">
        <v>498</v>
      </c>
      <c r="E148" s="42" t="s">
        <v>499</v>
      </c>
      <c r="F148" s="44">
        <v>205576</v>
      </c>
      <c r="G148" s="44" t="s">
        <v>514</v>
      </c>
      <c r="H148" s="15" t="str">
        <f t="shared" si="4"/>
        <v>Jaime Ortega</v>
      </c>
      <c r="I148" t="str">
        <f t="shared" si="5"/>
        <v>Race - Masters U65</v>
      </c>
    </row>
    <row r="149" spans="1:9" x14ac:dyDescent="0.25">
      <c r="A149" s="42" t="s">
        <v>1263</v>
      </c>
      <c r="B149" s="43" t="s">
        <v>1264</v>
      </c>
      <c r="C149" s="42" t="s">
        <v>493</v>
      </c>
      <c r="D149" s="44" t="s">
        <v>498</v>
      </c>
      <c r="E149" s="42" t="s">
        <v>499</v>
      </c>
      <c r="F149" s="44">
        <v>234634</v>
      </c>
      <c r="G149" s="44" t="s">
        <v>500</v>
      </c>
      <c r="H149" s="15" t="str">
        <f t="shared" si="4"/>
        <v>Glyn Overal</v>
      </c>
      <c r="I149" t="str">
        <f t="shared" si="5"/>
        <v>Race - Masters - Regional</v>
      </c>
    </row>
    <row r="150" spans="1:9" x14ac:dyDescent="0.25">
      <c r="A150" s="42" t="s">
        <v>1588</v>
      </c>
      <c r="B150" s="43" t="s">
        <v>1589</v>
      </c>
      <c r="C150" s="42" t="s">
        <v>1256</v>
      </c>
      <c r="D150" s="44" t="s">
        <v>498</v>
      </c>
      <c r="E150" s="42" t="s">
        <v>499</v>
      </c>
      <c r="F150" s="44">
        <v>252260</v>
      </c>
      <c r="G150" s="44" t="s">
        <v>565</v>
      </c>
      <c r="H150" s="15" t="str">
        <f t="shared" si="4"/>
        <v>Adrian Pahl</v>
      </c>
      <c r="I150" t="str">
        <f t="shared" si="5"/>
        <v>Race - Elite and U23</v>
      </c>
    </row>
    <row r="151" spans="1:9" x14ac:dyDescent="0.25">
      <c r="A151" s="42" t="s">
        <v>2082</v>
      </c>
      <c r="B151" s="43" t="s">
        <v>607</v>
      </c>
      <c r="C151" s="42" t="s">
        <v>493</v>
      </c>
      <c r="D151" s="44" t="s">
        <v>498</v>
      </c>
      <c r="E151" s="42" t="s">
        <v>499</v>
      </c>
      <c r="F151" s="44">
        <v>227363</v>
      </c>
      <c r="G151" s="44" t="s">
        <v>545</v>
      </c>
      <c r="H151" s="15" t="str">
        <f t="shared" si="4"/>
        <v>Mark Pellowe</v>
      </c>
      <c r="I151" t="str">
        <f t="shared" si="5"/>
        <v>Ride - Adult (19-64)</v>
      </c>
    </row>
    <row r="152" spans="1:9" x14ac:dyDescent="0.25">
      <c r="A152" s="42" t="s">
        <v>712</v>
      </c>
      <c r="B152" s="43" t="s">
        <v>713</v>
      </c>
      <c r="C152" s="42" t="s">
        <v>493</v>
      </c>
      <c r="D152" s="44" t="s">
        <v>498</v>
      </c>
      <c r="E152" s="42" t="s">
        <v>499</v>
      </c>
      <c r="F152" s="44">
        <v>249037</v>
      </c>
      <c r="G152" s="44" t="s">
        <v>508</v>
      </c>
      <c r="H152" s="15" t="str">
        <f t="shared" si="4"/>
        <v>Guy Pertwee</v>
      </c>
      <c r="I152" t="str">
        <f t="shared" si="5"/>
        <v>Race - Kids (U9/U11/U13)</v>
      </c>
    </row>
    <row r="153" spans="1:9" x14ac:dyDescent="0.25">
      <c r="A153" s="42" t="s">
        <v>712</v>
      </c>
      <c r="B153" s="43" t="s">
        <v>714</v>
      </c>
      <c r="C153" s="42" t="s">
        <v>493</v>
      </c>
      <c r="D153" s="44" t="s">
        <v>494</v>
      </c>
      <c r="E153" s="42" t="s">
        <v>499</v>
      </c>
      <c r="F153" s="44">
        <v>243526</v>
      </c>
      <c r="G153" s="44" t="s">
        <v>500</v>
      </c>
      <c r="H153" s="15" t="str">
        <f t="shared" si="4"/>
        <v>Natasha Pertwee</v>
      </c>
      <c r="I153" t="str">
        <f t="shared" si="5"/>
        <v>Race - Masters - Regional</v>
      </c>
    </row>
    <row r="154" spans="1:9" x14ac:dyDescent="0.25">
      <c r="A154" s="42" t="s">
        <v>712</v>
      </c>
      <c r="B154" s="43" t="s">
        <v>516</v>
      </c>
      <c r="C154" s="42" t="s">
        <v>493</v>
      </c>
      <c r="D154" s="44" t="s">
        <v>498</v>
      </c>
      <c r="E154" s="42" t="s">
        <v>499</v>
      </c>
      <c r="F154" s="44">
        <v>245357</v>
      </c>
      <c r="G154" s="44" t="s">
        <v>500</v>
      </c>
      <c r="H154" s="15" t="str">
        <f t="shared" si="4"/>
        <v>Richard Pertwee</v>
      </c>
      <c r="I154" t="str">
        <f t="shared" si="5"/>
        <v>Race - Masters - Regional</v>
      </c>
    </row>
    <row r="155" spans="1:9" x14ac:dyDescent="0.25">
      <c r="A155" s="42" t="s">
        <v>715</v>
      </c>
      <c r="B155" s="43" t="s">
        <v>561</v>
      </c>
      <c r="C155" s="42" t="s">
        <v>493</v>
      </c>
      <c r="D155" s="44" t="s">
        <v>498</v>
      </c>
      <c r="E155" s="42" t="s">
        <v>499</v>
      </c>
      <c r="F155" s="44">
        <v>213623</v>
      </c>
      <c r="G155" s="44" t="s">
        <v>565</v>
      </c>
      <c r="H155" s="15" t="str">
        <f t="shared" si="4"/>
        <v>Matthew Peterson</v>
      </c>
      <c r="I155" t="str">
        <f t="shared" si="5"/>
        <v>Race - Elite and U23</v>
      </c>
    </row>
    <row r="156" spans="1:9" x14ac:dyDescent="0.25">
      <c r="A156" s="42" t="s">
        <v>716</v>
      </c>
      <c r="B156" s="43" t="s">
        <v>556</v>
      </c>
      <c r="C156" s="42" t="s">
        <v>493</v>
      </c>
      <c r="D156" s="44" t="s">
        <v>498</v>
      </c>
      <c r="E156" s="42" t="s">
        <v>499</v>
      </c>
      <c r="F156" s="44">
        <v>202490</v>
      </c>
      <c r="G156" s="44" t="s">
        <v>514</v>
      </c>
      <c r="H156" s="15" t="str">
        <f t="shared" si="4"/>
        <v>Luke Pledger</v>
      </c>
      <c r="I156" t="str">
        <f t="shared" si="5"/>
        <v>Race - Masters U65</v>
      </c>
    </row>
    <row r="157" spans="1:9" x14ac:dyDescent="0.25">
      <c r="A157" s="42" t="s">
        <v>717</v>
      </c>
      <c r="B157" s="43" t="s">
        <v>718</v>
      </c>
      <c r="C157" s="42" t="s">
        <v>493</v>
      </c>
      <c r="D157" s="44" t="s">
        <v>498</v>
      </c>
      <c r="E157" s="42" t="s">
        <v>499</v>
      </c>
      <c r="F157" s="44">
        <v>150912</v>
      </c>
      <c r="G157" s="44" t="s">
        <v>517</v>
      </c>
      <c r="H157" s="15" t="str">
        <f t="shared" si="4"/>
        <v>Ken Portman</v>
      </c>
      <c r="I157" t="str">
        <f t="shared" si="5"/>
        <v>Race - Masters 65+ / Para-Cycling</v>
      </c>
    </row>
    <row r="158" spans="1:9" x14ac:dyDescent="0.25">
      <c r="A158" s="42" t="s">
        <v>719</v>
      </c>
      <c r="B158" s="43" t="s">
        <v>720</v>
      </c>
      <c r="C158" s="42" t="s">
        <v>493</v>
      </c>
      <c r="D158" s="44" t="s">
        <v>498</v>
      </c>
      <c r="E158" s="42" t="s">
        <v>499</v>
      </c>
      <c r="F158" s="44">
        <v>196350</v>
      </c>
      <c r="G158" s="44" t="s">
        <v>500</v>
      </c>
      <c r="H158" s="15" t="str">
        <f t="shared" si="4"/>
        <v>Tom Power</v>
      </c>
      <c r="I158" t="str">
        <f t="shared" si="5"/>
        <v>Race - Masters - Regional</v>
      </c>
    </row>
    <row r="159" spans="1:9" x14ac:dyDescent="0.25">
      <c r="A159" s="42" t="s">
        <v>721</v>
      </c>
      <c r="B159" s="43" t="s">
        <v>625</v>
      </c>
      <c r="C159" s="42" t="s">
        <v>493</v>
      </c>
      <c r="D159" s="44" t="s">
        <v>498</v>
      </c>
      <c r="E159" s="42" t="s">
        <v>495</v>
      </c>
      <c r="F159" s="44">
        <v>136888</v>
      </c>
      <c r="G159" s="44"/>
      <c r="H159" s="15" t="str">
        <f t="shared" si="4"/>
        <v>Paul Prottey</v>
      </c>
      <c r="I159" t="str">
        <f t="shared" si="5"/>
        <v/>
      </c>
    </row>
    <row r="160" spans="1:9" x14ac:dyDescent="0.25">
      <c r="A160" s="42" t="s">
        <v>722</v>
      </c>
      <c r="B160" s="43" t="s">
        <v>723</v>
      </c>
      <c r="C160" s="42" t="s">
        <v>493</v>
      </c>
      <c r="D160" s="44" t="s">
        <v>498</v>
      </c>
      <c r="E160" s="42" t="s">
        <v>499</v>
      </c>
      <c r="F160" s="44">
        <v>246669</v>
      </c>
      <c r="G160" s="44" t="s">
        <v>514</v>
      </c>
      <c r="H160" s="15" t="str">
        <f t="shared" si="4"/>
        <v>Kelly Quartermaine</v>
      </c>
      <c r="I160" t="str">
        <f t="shared" si="5"/>
        <v>Race - Masters U65</v>
      </c>
    </row>
    <row r="161" spans="1:9" x14ac:dyDescent="0.25">
      <c r="A161" s="42" t="s">
        <v>724</v>
      </c>
      <c r="B161" s="43" t="s">
        <v>516</v>
      </c>
      <c r="C161" s="42" t="s">
        <v>493</v>
      </c>
      <c r="D161" s="44" t="s">
        <v>498</v>
      </c>
      <c r="E161" s="42" t="s">
        <v>499</v>
      </c>
      <c r="F161" s="44">
        <v>224932</v>
      </c>
      <c r="G161" s="44" t="s">
        <v>514</v>
      </c>
      <c r="H161" s="15" t="str">
        <f t="shared" si="4"/>
        <v>Richard Quinlan</v>
      </c>
      <c r="I161" t="str">
        <f t="shared" si="5"/>
        <v>Race - Masters U65</v>
      </c>
    </row>
    <row r="162" spans="1:9" x14ac:dyDescent="0.25">
      <c r="A162" s="42" t="s">
        <v>1590</v>
      </c>
      <c r="B162" s="43" t="s">
        <v>1591</v>
      </c>
      <c r="C162" s="42" t="s">
        <v>493</v>
      </c>
      <c r="D162" s="44" t="s">
        <v>498</v>
      </c>
      <c r="E162" s="42" t="s">
        <v>499</v>
      </c>
      <c r="F162" s="44">
        <v>215215</v>
      </c>
      <c r="G162" s="44" t="s">
        <v>514</v>
      </c>
      <c r="H162" s="15" t="str">
        <f t="shared" si="4"/>
        <v>Reinaldo Ramos</v>
      </c>
      <c r="I162" t="str">
        <f t="shared" si="5"/>
        <v>Race - Masters U65</v>
      </c>
    </row>
    <row r="163" spans="1:9" x14ac:dyDescent="0.25">
      <c r="A163" s="42" t="s">
        <v>725</v>
      </c>
      <c r="B163" s="43" t="s">
        <v>625</v>
      </c>
      <c r="C163" s="42" t="s">
        <v>650</v>
      </c>
      <c r="D163" s="44" t="s">
        <v>498</v>
      </c>
      <c r="E163" s="42" t="s">
        <v>495</v>
      </c>
      <c r="F163" s="44" t="s">
        <v>578</v>
      </c>
      <c r="G163" s="44"/>
      <c r="H163" s="15" t="str">
        <f t="shared" si="4"/>
        <v>Paul Reed</v>
      </c>
      <c r="I163" t="str">
        <f t="shared" si="5"/>
        <v/>
      </c>
    </row>
    <row r="164" spans="1:9" x14ac:dyDescent="0.25">
      <c r="A164" s="42" t="s">
        <v>2083</v>
      </c>
      <c r="B164" s="43" t="s">
        <v>541</v>
      </c>
      <c r="C164" s="42" t="s">
        <v>493</v>
      </c>
      <c r="D164" s="44" t="s">
        <v>498</v>
      </c>
      <c r="E164" s="42" t="s">
        <v>499</v>
      </c>
      <c r="F164" s="44">
        <v>159275</v>
      </c>
      <c r="G164" s="44" t="s">
        <v>514</v>
      </c>
      <c r="H164" s="15" t="str">
        <f t="shared" si="4"/>
        <v>David Rees</v>
      </c>
      <c r="I164" t="str">
        <f t="shared" si="5"/>
        <v>Race - Masters U65</v>
      </c>
    </row>
    <row r="165" spans="1:9" x14ac:dyDescent="0.25">
      <c r="A165" s="42" t="s">
        <v>726</v>
      </c>
      <c r="B165" s="43" t="s">
        <v>697</v>
      </c>
      <c r="C165" s="42" t="s">
        <v>493</v>
      </c>
      <c r="D165" s="44" t="s">
        <v>498</v>
      </c>
      <c r="E165" s="42" t="s">
        <v>499</v>
      </c>
      <c r="F165" s="44">
        <v>242707</v>
      </c>
      <c r="G165" s="44" t="s">
        <v>514</v>
      </c>
      <c r="H165" s="15" t="str">
        <f t="shared" si="4"/>
        <v>Alastair Reid</v>
      </c>
      <c r="I165" t="str">
        <f t="shared" si="5"/>
        <v>Race - Masters U65</v>
      </c>
    </row>
    <row r="166" spans="1:9" x14ac:dyDescent="0.25">
      <c r="A166" s="42" t="s">
        <v>2084</v>
      </c>
      <c r="B166" s="43" t="s">
        <v>2085</v>
      </c>
      <c r="C166" s="42" t="s">
        <v>544</v>
      </c>
      <c r="D166" s="44" t="s">
        <v>494</v>
      </c>
      <c r="E166" s="42" t="s">
        <v>499</v>
      </c>
      <c r="F166" s="44">
        <v>252729</v>
      </c>
      <c r="G166" s="44" t="s">
        <v>685</v>
      </c>
      <c r="H166" s="15" t="str">
        <f t="shared" si="4"/>
        <v>Debra Rho</v>
      </c>
      <c r="I166" t="str">
        <f t="shared" si="5"/>
        <v>Ride - 3 Month Membership</v>
      </c>
    </row>
    <row r="167" spans="1:9" x14ac:dyDescent="0.25">
      <c r="A167" s="42" t="s">
        <v>727</v>
      </c>
      <c r="B167" s="43" t="s">
        <v>656</v>
      </c>
      <c r="C167" s="42" t="s">
        <v>493</v>
      </c>
      <c r="D167" s="44" t="s">
        <v>498</v>
      </c>
      <c r="E167" s="42" t="s">
        <v>499</v>
      </c>
      <c r="F167" s="44">
        <v>217663</v>
      </c>
      <c r="G167" s="44" t="s">
        <v>514</v>
      </c>
      <c r="H167" s="15" t="str">
        <f t="shared" si="4"/>
        <v>Steven Riley</v>
      </c>
      <c r="I167" t="str">
        <f t="shared" si="5"/>
        <v>Race - Masters U65</v>
      </c>
    </row>
    <row r="168" spans="1:9" x14ac:dyDescent="0.25">
      <c r="A168" s="42" t="s">
        <v>728</v>
      </c>
      <c r="B168" s="43" t="s">
        <v>729</v>
      </c>
      <c r="C168" s="42" t="s">
        <v>493</v>
      </c>
      <c r="D168" s="44" t="s">
        <v>494</v>
      </c>
      <c r="E168" s="42" t="s">
        <v>499</v>
      </c>
      <c r="F168" s="44">
        <v>220183</v>
      </c>
      <c r="G168" s="44" t="s">
        <v>565</v>
      </c>
      <c r="H168" s="15" t="str">
        <f t="shared" si="4"/>
        <v>Breanne Rogers</v>
      </c>
      <c r="I168" t="str">
        <f t="shared" si="5"/>
        <v>Race - Elite and U23</v>
      </c>
    </row>
    <row r="169" spans="1:9" x14ac:dyDescent="0.25">
      <c r="A169" s="42" t="s">
        <v>730</v>
      </c>
      <c r="B169" s="43" t="s">
        <v>583</v>
      </c>
      <c r="C169" s="42" t="s">
        <v>493</v>
      </c>
      <c r="D169" s="44" t="s">
        <v>498</v>
      </c>
      <c r="E169" s="42" t="s">
        <v>499</v>
      </c>
      <c r="F169" s="44">
        <v>116277</v>
      </c>
      <c r="G169" s="44" t="s">
        <v>514</v>
      </c>
      <c r="H169" s="15" t="str">
        <f t="shared" si="4"/>
        <v>Colin Rose</v>
      </c>
      <c r="I169" t="str">
        <f t="shared" si="5"/>
        <v>Race - Masters U65</v>
      </c>
    </row>
    <row r="170" spans="1:9" x14ac:dyDescent="0.25">
      <c r="A170" s="42" t="s">
        <v>731</v>
      </c>
      <c r="B170" s="43" t="s">
        <v>732</v>
      </c>
      <c r="C170" s="42" t="s">
        <v>493</v>
      </c>
      <c r="D170" s="44" t="s">
        <v>498</v>
      </c>
      <c r="E170" s="42" t="s">
        <v>495</v>
      </c>
      <c r="F170" s="44">
        <v>228718</v>
      </c>
      <c r="G170" s="44" t="s">
        <v>514</v>
      </c>
      <c r="H170" s="15" t="str">
        <f t="shared" si="4"/>
        <v>Kelana Saleh</v>
      </c>
      <c r="I170" t="str">
        <f t="shared" si="5"/>
        <v>Race - Masters U65</v>
      </c>
    </row>
    <row r="171" spans="1:9" x14ac:dyDescent="0.25">
      <c r="A171" s="42" t="s">
        <v>1265</v>
      </c>
      <c r="B171" s="43" t="s">
        <v>607</v>
      </c>
      <c r="C171" s="42" t="s">
        <v>493</v>
      </c>
      <c r="D171" s="44" t="s">
        <v>498</v>
      </c>
      <c r="E171" s="42" t="s">
        <v>499</v>
      </c>
      <c r="F171" s="44">
        <v>236625</v>
      </c>
      <c r="G171" s="44" t="s">
        <v>514</v>
      </c>
      <c r="H171" s="15" t="str">
        <f t="shared" si="4"/>
        <v>Mark Santo</v>
      </c>
      <c r="I171" t="str">
        <f t="shared" si="5"/>
        <v>Race - Masters U65</v>
      </c>
    </row>
    <row r="172" spans="1:9" x14ac:dyDescent="0.25">
      <c r="A172" s="42" t="s">
        <v>1592</v>
      </c>
      <c r="B172" s="43" t="s">
        <v>645</v>
      </c>
      <c r="C172" s="42" t="s">
        <v>493</v>
      </c>
      <c r="D172" s="44" t="s">
        <v>498</v>
      </c>
      <c r="E172" s="42" t="s">
        <v>499</v>
      </c>
      <c r="F172" s="44">
        <v>243580</v>
      </c>
      <c r="G172" s="44" t="s">
        <v>514</v>
      </c>
      <c r="H172" s="15" t="str">
        <f t="shared" si="4"/>
        <v>Daniel Savage</v>
      </c>
      <c r="I172" t="str">
        <f t="shared" si="5"/>
        <v>Race - Masters U65</v>
      </c>
    </row>
    <row r="173" spans="1:9" x14ac:dyDescent="0.25">
      <c r="A173" s="42" t="s">
        <v>733</v>
      </c>
      <c r="B173" s="43" t="s">
        <v>734</v>
      </c>
      <c r="C173" s="42" t="s">
        <v>493</v>
      </c>
      <c r="D173" s="44" t="s">
        <v>498</v>
      </c>
      <c r="E173" s="42" t="s">
        <v>499</v>
      </c>
      <c r="F173" s="44">
        <v>204847</v>
      </c>
      <c r="G173" s="44" t="s">
        <v>514</v>
      </c>
      <c r="H173" s="15" t="str">
        <f t="shared" si="4"/>
        <v>Brett Scgnitzerling</v>
      </c>
      <c r="I173" t="str">
        <f t="shared" si="5"/>
        <v>Race - Masters U65</v>
      </c>
    </row>
    <row r="174" spans="1:9" x14ac:dyDescent="0.25">
      <c r="A174" s="42" t="s">
        <v>2086</v>
      </c>
      <c r="B174" s="43" t="s">
        <v>2087</v>
      </c>
      <c r="C174" s="42" t="s">
        <v>1256</v>
      </c>
      <c r="D174" s="44" t="s">
        <v>498</v>
      </c>
      <c r="E174" s="42" t="s">
        <v>499</v>
      </c>
      <c r="F174" s="44">
        <v>252673</v>
      </c>
      <c r="G174" s="44" t="s">
        <v>1574</v>
      </c>
      <c r="H174" s="15" t="str">
        <f t="shared" si="4"/>
        <v>Vim Sephton</v>
      </c>
      <c r="I174" t="str">
        <f t="shared" si="5"/>
        <v>Race - Masters (U65)</v>
      </c>
    </row>
    <row r="175" spans="1:9" x14ac:dyDescent="0.25">
      <c r="A175" s="42" t="s">
        <v>735</v>
      </c>
      <c r="B175" s="43" t="s">
        <v>736</v>
      </c>
      <c r="C175" s="42" t="s">
        <v>504</v>
      </c>
      <c r="D175" s="44" t="s">
        <v>498</v>
      </c>
      <c r="E175" s="42" t="s">
        <v>499</v>
      </c>
      <c r="F175" s="44">
        <v>229338</v>
      </c>
      <c r="G175" s="44" t="s">
        <v>508</v>
      </c>
      <c r="H175" s="15" t="str">
        <f t="shared" si="4"/>
        <v>Ashton Sime</v>
      </c>
      <c r="I175" t="str">
        <f t="shared" si="5"/>
        <v>Race - Kids (U9/U11/U13)</v>
      </c>
    </row>
    <row r="176" spans="1:9" x14ac:dyDescent="0.25">
      <c r="A176" s="42" t="s">
        <v>735</v>
      </c>
      <c r="B176" s="43" t="s">
        <v>737</v>
      </c>
      <c r="C176" s="42" t="s">
        <v>504</v>
      </c>
      <c r="D176" s="44" t="s">
        <v>494</v>
      </c>
      <c r="E176" s="42" t="s">
        <v>499</v>
      </c>
      <c r="F176" s="44">
        <v>243926</v>
      </c>
      <c r="G176" s="44" t="s">
        <v>508</v>
      </c>
      <c r="H176" s="15" t="str">
        <f t="shared" si="4"/>
        <v>Dakota Sime</v>
      </c>
      <c r="I176" t="str">
        <f t="shared" si="5"/>
        <v>Race - Kids (U9/U11/U13)</v>
      </c>
    </row>
    <row r="177" spans="1:9" x14ac:dyDescent="0.25">
      <c r="A177" s="42" t="s">
        <v>735</v>
      </c>
      <c r="B177" s="43" t="s">
        <v>738</v>
      </c>
      <c r="C177" s="42" t="s">
        <v>493</v>
      </c>
      <c r="D177" s="44" t="s">
        <v>494</v>
      </c>
      <c r="E177" s="42" t="s">
        <v>499</v>
      </c>
      <c r="F177" s="44">
        <v>249468</v>
      </c>
      <c r="G177" s="44" t="s">
        <v>500</v>
      </c>
      <c r="H177" s="15" t="str">
        <f t="shared" si="4"/>
        <v>Nikke Sime</v>
      </c>
      <c r="I177" t="str">
        <f t="shared" si="5"/>
        <v>Race - Masters - Regional</v>
      </c>
    </row>
    <row r="178" spans="1:9" x14ac:dyDescent="0.25">
      <c r="A178" s="42" t="s">
        <v>735</v>
      </c>
      <c r="B178" s="43" t="s">
        <v>492</v>
      </c>
      <c r="C178" s="42" t="s">
        <v>493</v>
      </c>
      <c r="D178" s="44" t="s">
        <v>498</v>
      </c>
      <c r="E178" s="42" t="s">
        <v>499</v>
      </c>
      <c r="F178" s="44">
        <v>116330</v>
      </c>
      <c r="G178" s="44" t="s">
        <v>500</v>
      </c>
      <c r="H178" s="15" t="str">
        <f t="shared" ref="H178:H241" si="6">B178&amp;" "&amp;A178</f>
        <v>Shannon Sime</v>
      </c>
      <c r="I178" t="str">
        <f t="shared" si="5"/>
        <v>Race - Masters - Regional</v>
      </c>
    </row>
    <row r="179" spans="1:9" x14ac:dyDescent="0.25">
      <c r="A179" s="42" t="s">
        <v>739</v>
      </c>
      <c r="B179" s="43" t="s">
        <v>534</v>
      </c>
      <c r="C179" s="42" t="s">
        <v>493</v>
      </c>
      <c r="D179" s="44" t="s">
        <v>498</v>
      </c>
      <c r="E179" s="42" t="s">
        <v>499</v>
      </c>
      <c r="F179" s="44">
        <v>118116</v>
      </c>
      <c r="G179" s="44" t="s">
        <v>514</v>
      </c>
      <c r="H179" s="15" t="str">
        <f t="shared" si="6"/>
        <v>Andrew Simpson</v>
      </c>
      <c r="I179" t="str">
        <f t="shared" si="5"/>
        <v>Race - Masters U65</v>
      </c>
    </row>
    <row r="180" spans="1:9" x14ac:dyDescent="0.25">
      <c r="A180" s="42" t="s">
        <v>1267</v>
      </c>
      <c r="B180" s="43" t="s">
        <v>556</v>
      </c>
      <c r="C180" s="42" t="s">
        <v>1256</v>
      </c>
      <c r="D180" s="44" t="s">
        <v>498</v>
      </c>
      <c r="E180" s="42" t="s">
        <v>495</v>
      </c>
      <c r="F180" s="44" t="s">
        <v>578</v>
      </c>
      <c r="G180" s="44" t="s">
        <v>505</v>
      </c>
      <c r="H180" s="15" t="str">
        <f t="shared" si="6"/>
        <v>Luke Skehan</v>
      </c>
      <c r="I180" t="str">
        <f t="shared" si="5"/>
        <v>Race - Junior (U15/U17/U19)</v>
      </c>
    </row>
    <row r="181" spans="1:9" x14ac:dyDescent="0.25">
      <c r="A181" s="42" t="s">
        <v>740</v>
      </c>
      <c r="B181" s="43" t="s">
        <v>741</v>
      </c>
      <c r="C181" s="42" t="s">
        <v>493</v>
      </c>
      <c r="D181" s="44" t="s">
        <v>498</v>
      </c>
      <c r="E181" s="42" t="s">
        <v>499</v>
      </c>
      <c r="F181" s="44">
        <v>246698</v>
      </c>
      <c r="G181" s="44" t="s">
        <v>500</v>
      </c>
      <c r="H181" s="15" t="str">
        <f t="shared" si="6"/>
        <v>Lionel Soh</v>
      </c>
      <c r="I181" t="str">
        <f t="shared" si="5"/>
        <v>Race - Masters - Regional</v>
      </c>
    </row>
    <row r="182" spans="1:9" x14ac:dyDescent="0.25">
      <c r="A182" s="42" t="s">
        <v>742</v>
      </c>
      <c r="B182" s="43" t="s">
        <v>743</v>
      </c>
      <c r="C182" s="42" t="s">
        <v>493</v>
      </c>
      <c r="D182" s="44" t="s">
        <v>498</v>
      </c>
      <c r="E182" s="42" t="s">
        <v>499</v>
      </c>
      <c r="F182" s="44">
        <v>215746</v>
      </c>
      <c r="G182" s="44" t="s">
        <v>514</v>
      </c>
      <c r="H182" s="15" t="str">
        <f t="shared" si="6"/>
        <v>Nigel Stella</v>
      </c>
      <c r="I182" t="str">
        <f t="shared" si="5"/>
        <v>Race - Masters U65</v>
      </c>
    </row>
    <row r="183" spans="1:9" x14ac:dyDescent="0.25">
      <c r="A183" s="42" t="s">
        <v>744</v>
      </c>
      <c r="B183" s="43" t="s">
        <v>532</v>
      </c>
      <c r="C183" s="42" t="s">
        <v>650</v>
      </c>
      <c r="D183" s="44" t="s">
        <v>498</v>
      </c>
      <c r="E183" s="42" t="s">
        <v>495</v>
      </c>
      <c r="F183" s="44" t="s">
        <v>578</v>
      </c>
      <c r="G183" s="44"/>
      <c r="H183" s="15" t="str">
        <f t="shared" si="6"/>
        <v>John Stevens</v>
      </c>
      <c r="I183" t="str">
        <f t="shared" si="5"/>
        <v/>
      </c>
    </row>
    <row r="184" spans="1:9" x14ac:dyDescent="0.25">
      <c r="A184" s="42" t="s">
        <v>745</v>
      </c>
      <c r="B184" s="43" t="s">
        <v>746</v>
      </c>
      <c r="C184" s="42" t="s">
        <v>493</v>
      </c>
      <c r="D184" s="44" t="s">
        <v>494</v>
      </c>
      <c r="E184" s="42" t="s">
        <v>499</v>
      </c>
      <c r="F184" s="44">
        <v>201753</v>
      </c>
      <c r="G184" s="44" t="s">
        <v>514</v>
      </c>
      <c r="H184" s="15" t="str">
        <f t="shared" si="6"/>
        <v>Zoe Stolton</v>
      </c>
      <c r="I184" t="str">
        <f t="shared" si="5"/>
        <v>Race - Masters U65</v>
      </c>
    </row>
    <row r="185" spans="1:9" x14ac:dyDescent="0.25">
      <c r="A185" s="42" t="s">
        <v>745</v>
      </c>
      <c r="B185" s="43" t="s">
        <v>747</v>
      </c>
      <c r="C185" s="42" t="s">
        <v>493</v>
      </c>
      <c r="D185" s="44" t="s">
        <v>498</v>
      </c>
      <c r="E185" s="42" t="s">
        <v>499</v>
      </c>
      <c r="F185" s="44">
        <v>219487</v>
      </c>
      <c r="G185" s="44" t="s">
        <v>514</v>
      </c>
      <c r="H185" s="15" t="str">
        <f t="shared" si="6"/>
        <v>Simon Stolton</v>
      </c>
      <c r="I185" t="str">
        <f t="shared" si="5"/>
        <v>Race - Masters U65</v>
      </c>
    </row>
    <row r="186" spans="1:9" x14ac:dyDescent="0.25">
      <c r="A186" s="42" t="s">
        <v>748</v>
      </c>
      <c r="B186" s="43" t="s">
        <v>749</v>
      </c>
      <c r="C186" s="42" t="s">
        <v>493</v>
      </c>
      <c r="D186" s="44" t="s">
        <v>498</v>
      </c>
      <c r="E186" s="42" t="s">
        <v>499</v>
      </c>
      <c r="F186" s="44">
        <v>173236</v>
      </c>
      <c r="G186" s="44" t="s">
        <v>514</v>
      </c>
      <c r="H186" s="15" t="str">
        <f t="shared" si="6"/>
        <v>Ric SVANBERG</v>
      </c>
      <c r="I186" t="str">
        <f t="shared" si="5"/>
        <v>Race - Masters U65</v>
      </c>
    </row>
    <row r="187" spans="1:9" x14ac:dyDescent="0.25">
      <c r="A187" s="42" t="s">
        <v>1266</v>
      </c>
      <c r="B187" s="43" t="s">
        <v>989</v>
      </c>
      <c r="C187" s="42" t="s">
        <v>493</v>
      </c>
      <c r="D187" s="44" t="s">
        <v>498</v>
      </c>
      <c r="E187" s="42" t="s">
        <v>499</v>
      </c>
      <c r="F187" s="44">
        <v>243479</v>
      </c>
      <c r="G187" s="44" t="s">
        <v>514</v>
      </c>
      <c r="H187" s="15" t="str">
        <f t="shared" si="6"/>
        <v>Craig Swaine</v>
      </c>
      <c r="I187" t="str">
        <f t="shared" si="5"/>
        <v>Race - Masters U65</v>
      </c>
    </row>
    <row r="188" spans="1:9" x14ac:dyDescent="0.25">
      <c r="A188" s="42" t="s">
        <v>750</v>
      </c>
      <c r="B188" s="43" t="s">
        <v>751</v>
      </c>
      <c r="C188" s="42" t="s">
        <v>493</v>
      </c>
      <c r="D188" s="44" t="s">
        <v>498</v>
      </c>
      <c r="E188" s="42" t="s">
        <v>495</v>
      </c>
      <c r="F188" s="44">
        <v>205429</v>
      </c>
      <c r="G188" s="44"/>
      <c r="H188" s="15" t="str">
        <f t="shared" si="6"/>
        <v>Bernie Swart</v>
      </c>
      <c r="I188" t="str">
        <f t="shared" si="5"/>
        <v/>
      </c>
    </row>
    <row r="189" spans="1:9" x14ac:dyDescent="0.25">
      <c r="A189" s="42" t="s">
        <v>752</v>
      </c>
      <c r="B189" s="43" t="s">
        <v>753</v>
      </c>
      <c r="C189" s="42" t="s">
        <v>493</v>
      </c>
      <c r="D189" s="44" t="s">
        <v>498</v>
      </c>
      <c r="E189" s="42" t="s">
        <v>499</v>
      </c>
      <c r="F189" s="44">
        <v>230884</v>
      </c>
      <c r="G189" s="44" t="s">
        <v>514</v>
      </c>
      <c r="H189" s="15" t="str">
        <f t="shared" si="6"/>
        <v>Nathaniel Tan</v>
      </c>
      <c r="I189" t="str">
        <f t="shared" si="5"/>
        <v>Race - Masters U65</v>
      </c>
    </row>
    <row r="190" spans="1:9" x14ac:dyDescent="0.25">
      <c r="A190" s="42" t="s">
        <v>754</v>
      </c>
      <c r="B190" s="43" t="s">
        <v>625</v>
      </c>
      <c r="C190" s="42" t="s">
        <v>493</v>
      </c>
      <c r="D190" s="44" t="s">
        <v>498</v>
      </c>
      <c r="E190" s="42" t="s">
        <v>499</v>
      </c>
      <c r="F190" s="44">
        <v>173276</v>
      </c>
      <c r="G190" s="44" t="s">
        <v>514</v>
      </c>
      <c r="H190" s="15" t="str">
        <f t="shared" si="6"/>
        <v>Paul Taylor</v>
      </c>
      <c r="I190" t="str">
        <f t="shared" si="5"/>
        <v>Race - Masters U65</v>
      </c>
    </row>
    <row r="191" spans="1:9" x14ac:dyDescent="0.25">
      <c r="A191" s="42" t="s">
        <v>754</v>
      </c>
      <c r="B191" s="43" t="s">
        <v>755</v>
      </c>
      <c r="C191" s="42" t="s">
        <v>493</v>
      </c>
      <c r="D191" s="44" t="s">
        <v>498</v>
      </c>
      <c r="E191" s="42" t="s">
        <v>499</v>
      </c>
      <c r="F191" s="44">
        <v>242701</v>
      </c>
      <c r="G191" s="44" t="s">
        <v>514</v>
      </c>
      <c r="H191" s="15" t="str">
        <f t="shared" si="6"/>
        <v>Scott Taylor</v>
      </c>
      <c r="I191" t="str">
        <f t="shared" si="5"/>
        <v>Race - Masters U65</v>
      </c>
    </row>
    <row r="192" spans="1:9" x14ac:dyDescent="0.25">
      <c r="A192" s="42" t="s">
        <v>756</v>
      </c>
      <c r="B192" s="43" t="s">
        <v>757</v>
      </c>
      <c r="C192" s="42" t="s">
        <v>493</v>
      </c>
      <c r="D192" s="44" t="s">
        <v>498</v>
      </c>
      <c r="E192" s="42" t="s">
        <v>499</v>
      </c>
      <c r="F192" s="44">
        <v>196532</v>
      </c>
      <c r="G192" s="44" t="s">
        <v>557</v>
      </c>
      <c r="H192" s="15" t="str">
        <f t="shared" si="6"/>
        <v>Hayden Thorpe</v>
      </c>
      <c r="I192" t="str">
        <f t="shared" si="5"/>
        <v>Race - Elite and U23 - Regional</v>
      </c>
    </row>
    <row r="193" spans="1:9" x14ac:dyDescent="0.25">
      <c r="A193" s="42" t="s">
        <v>1593</v>
      </c>
      <c r="B193" s="43" t="s">
        <v>591</v>
      </c>
      <c r="C193" s="42" t="s">
        <v>493</v>
      </c>
      <c r="D193" s="44" t="s">
        <v>498</v>
      </c>
      <c r="E193" s="42" t="s">
        <v>499</v>
      </c>
      <c r="F193" s="44">
        <v>213916</v>
      </c>
      <c r="G193" s="44" t="s">
        <v>514</v>
      </c>
      <c r="H193" s="15" t="str">
        <f t="shared" si="6"/>
        <v>Martin Thurlby</v>
      </c>
      <c r="I193" t="str">
        <f t="shared" si="5"/>
        <v>Race - Masters U65</v>
      </c>
    </row>
    <row r="194" spans="1:9" x14ac:dyDescent="0.25">
      <c r="A194" s="42" t="s">
        <v>758</v>
      </c>
      <c r="B194" s="43" t="s">
        <v>759</v>
      </c>
      <c r="C194" s="42" t="s">
        <v>493</v>
      </c>
      <c r="D194" s="44" t="s">
        <v>498</v>
      </c>
      <c r="E194" s="42" t="s">
        <v>495</v>
      </c>
      <c r="F194" s="44">
        <v>5726</v>
      </c>
      <c r="G194" s="44"/>
      <c r="H194" s="15" t="str">
        <f t="shared" si="6"/>
        <v>Kyle Tomson</v>
      </c>
      <c r="I194" t="str">
        <f t="shared" si="5"/>
        <v/>
      </c>
    </row>
    <row r="195" spans="1:9" x14ac:dyDescent="0.25">
      <c r="A195" s="42" t="s">
        <v>760</v>
      </c>
      <c r="B195" s="43" t="s">
        <v>761</v>
      </c>
      <c r="C195" s="42" t="s">
        <v>493</v>
      </c>
      <c r="D195" s="44" t="s">
        <v>498</v>
      </c>
      <c r="E195" s="42" t="s">
        <v>495</v>
      </c>
      <c r="F195" s="44">
        <v>230688</v>
      </c>
      <c r="G195" s="44" t="s">
        <v>565</v>
      </c>
      <c r="H195" s="15" t="str">
        <f t="shared" si="6"/>
        <v>Albert Ullbricht</v>
      </c>
      <c r="I195" t="str">
        <f t="shared" si="5"/>
        <v>Race - Elite and U23</v>
      </c>
    </row>
    <row r="196" spans="1:9" x14ac:dyDescent="0.25">
      <c r="A196" s="42" t="s">
        <v>762</v>
      </c>
      <c r="B196" s="43" t="s">
        <v>573</v>
      </c>
      <c r="C196" s="42" t="s">
        <v>553</v>
      </c>
      <c r="D196" s="44" t="s">
        <v>498</v>
      </c>
      <c r="E196" s="42" t="s">
        <v>495</v>
      </c>
      <c r="F196" s="44">
        <v>117899</v>
      </c>
      <c r="G196" s="44" t="s">
        <v>517</v>
      </c>
      <c r="H196" s="15" t="str">
        <f t="shared" si="6"/>
        <v>Tony Van Merwyk</v>
      </c>
      <c r="I196" t="str">
        <f t="shared" ref="I196:I259" si="7">IF(G196="","",G196)</f>
        <v>Race - Masters 65+ / Para-Cycling</v>
      </c>
    </row>
    <row r="197" spans="1:9" x14ac:dyDescent="0.25">
      <c r="A197" s="42" t="s">
        <v>763</v>
      </c>
      <c r="B197" s="43" t="s">
        <v>764</v>
      </c>
      <c r="C197" s="42" t="s">
        <v>493</v>
      </c>
      <c r="D197" s="44" t="s">
        <v>498</v>
      </c>
      <c r="E197" s="42" t="s">
        <v>499</v>
      </c>
      <c r="F197" s="44">
        <v>242084</v>
      </c>
      <c r="G197" s="44" t="s">
        <v>514</v>
      </c>
      <c r="H197" s="15" t="str">
        <f t="shared" si="6"/>
        <v>Kenneth Veivers</v>
      </c>
      <c r="I197" t="str">
        <f t="shared" si="7"/>
        <v>Race - Masters U65</v>
      </c>
    </row>
    <row r="198" spans="1:9" x14ac:dyDescent="0.25">
      <c r="A198" s="42" t="s">
        <v>765</v>
      </c>
      <c r="B198" s="43" t="s">
        <v>766</v>
      </c>
      <c r="C198" s="42" t="s">
        <v>493</v>
      </c>
      <c r="D198" s="44" t="s">
        <v>498</v>
      </c>
      <c r="E198" s="42" t="s">
        <v>499</v>
      </c>
      <c r="F198" s="44">
        <v>246211</v>
      </c>
      <c r="G198" s="44" t="s">
        <v>500</v>
      </c>
      <c r="H198" s="15" t="str">
        <f t="shared" si="6"/>
        <v>Gervase Vlahov</v>
      </c>
      <c r="I198" t="str">
        <f t="shared" si="7"/>
        <v>Race - Masters - Regional</v>
      </c>
    </row>
    <row r="199" spans="1:9" x14ac:dyDescent="0.25">
      <c r="A199" s="42" t="s">
        <v>767</v>
      </c>
      <c r="B199" s="43" t="s">
        <v>503</v>
      </c>
      <c r="C199" s="42" t="s">
        <v>493</v>
      </c>
      <c r="D199" s="44" t="s">
        <v>498</v>
      </c>
      <c r="E199" s="42" t="s">
        <v>499</v>
      </c>
      <c r="F199" s="44">
        <v>246030</v>
      </c>
      <c r="G199" s="44" t="s">
        <v>500</v>
      </c>
      <c r="H199" s="15" t="str">
        <f t="shared" si="6"/>
        <v>Michael Vreeken</v>
      </c>
      <c r="I199" t="str">
        <f t="shared" si="7"/>
        <v>Race - Masters - Regional</v>
      </c>
    </row>
    <row r="200" spans="1:9" x14ac:dyDescent="0.25">
      <c r="A200" s="42" t="s">
        <v>767</v>
      </c>
      <c r="B200" s="43" t="s">
        <v>768</v>
      </c>
      <c r="C200" s="42" t="s">
        <v>504</v>
      </c>
      <c r="D200" s="44" t="s">
        <v>494</v>
      </c>
      <c r="E200" s="42" t="s">
        <v>499</v>
      </c>
      <c r="F200" s="44">
        <v>246031</v>
      </c>
      <c r="G200" s="44" t="s">
        <v>616</v>
      </c>
      <c r="H200" s="15" t="str">
        <f t="shared" si="6"/>
        <v>Abigail Vreeken</v>
      </c>
      <c r="I200" t="str">
        <f t="shared" si="7"/>
        <v>Ride - Kids (12 and Under)</v>
      </c>
    </row>
    <row r="201" spans="1:9" x14ac:dyDescent="0.25">
      <c r="A201" s="42" t="s">
        <v>769</v>
      </c>
      <c r="B201" s="43" t="s">
        <v>562</v>
      </c>
      <c r="C201" s="42" t="s">
        <v>493</v>
      </c>
      <c r="D201" s="44" t="s">
        <v>498</v>
      </c>
      <c r="E201" s="42" t="s">
        <v>499</v>
      </c>
      <c r="F201" s="44">
        <v>225579</v>
      </c>
      <c r="G201" s="44" t="s">
        <v>565</v>
      </c>
      <c r="H201" s="15" t="str">
        <f t="shared" si="6"/>
        <v>Nicholas Ward</v>
      </c>
      <c r="I201" t="str">
        <f t="shared" si="7"/>
        <v>Race - Elite and U23</v>
      </c>
    </row>
    <row r="202" spans="1:9" x14ac:dyDescent="0.25">
      <c r="A202" s="42" t="s">
        <v>769</v>
      </c>
      <c r="B202" s="43" t="s">
        <v>510</v>
      </c>
      <c r="C202" s="42" t="s">
        <v>544</v>
      </c>
      <c r="D202" s="44" t="s">
        <v>498</v>
      </c>
      <c r="E202" s="42" t="s">
        <v>499</v>
      </c>
      <c r="F202" s="44">
        <v>209818</v>
      </c>
      <c r="G202" s="44" t="s">
        <v>693</v>
      </c>
      <c r="H202" s="15" t="str">
        <f t="shared" si="6"/>
        <v>Steve Ward</v>
      </c>
      <c r="I202" t="str">
        <f t="shared" si="7"/>
        <v>Ride - Adult (19 - 64)</v>
      </c>
    </row>
    <row r="203" spans="1:9" x14ac:dyDescent="0.25">
      <c r="A203" s="42" t="s">
        <v>770</v>
      </c>
      <c r="B203" s="43" t="s">
        <v>532</v>
      </c>
      <c r="C203" s="42" t="s">
        <v>495</v>
      </c>
      <c r="D203" s="44" t="s">
        <v>498</v>
      </c>
      <c r="E203" s="42" t="s">
        <v>495</v>
      </c>
      <c r="F203" s="44">
        <v>216649</v>
      </c>
      <c r="G203" s="44" t="s">
        <v>514</v>
      </c>
      <c r="H203" s="15" t="str">
        <f t="shared" si="6"/>
        <v>John Wheelhouse</v>
      </c>
      <c r="I203" t="str">
        <f t="shared" si="7"/>
        <v>Race - Masters U65</v>
      </c>
    </row>
    <row r="204" spans="1:9" x14ac:dyDescent="0.25">
      <c r="A204" s="42" t="s">
        <v>771</v>
      </c>
      <c r="B204" s="43" t="s">
        <v>673</v>
      </c>
      <c r="C204" s="42" t="s">
        <v>493</v>
      </c>
      <c r="D204" s="44" t="s">
        <v>498</v>
      </c>
      <c r="E204" s="42" t="s">
        <v>499</v>
      </c>
      <c r="F204" s="44">
        <v>204922</v>
      </c>
      <c r="G204" s="44" t="s">
        <v>500</v>
      </c>
      <c r="H204" s="15" t="str">
        <f t="shared" si="6"/>
        <v>Dylan White</v>
      </c>
      <c r="I204" t="str">
        <f t="shared" si="7"/>
        <v>Race - Masters - Regional</v>
      </c>
    </row>
    <row r="205" spans="1:9" x14ac:dyDescent="0.25">
      <c r="A205" s="42" t="s">
        <v>771</v>
      </c>
      <c r="B205" s="43" t="s">
        <v>503</v>
      </c>
      <c r="C205" s="42" t="s">
        <v>493</v>
      </c>
      <c r="D205" s="44" t="s">
        <v>498</v>
      </c>
      <c r="E205" s="42" t="s">
        <v>499</v>
      </c>
      <c r="F205" s="44">
        <v>235554</v>
      </c>
      <c r="G205" s="44" t="s">
        <v>500</v>
      </c>
      <c r="H205" s="15" t="str">
        <f t="shared" si="6"/>
        <v>Michael White</v>
      </c>
      <c r="I205" t="str">
        <f t="shared" si="7"/>
        <v>Race - Masters - Regional</v>
      </c>
    </row>
    <row r="206" spans="1:9" x14ac:dyDescent="0.25">
      <c r="A206" s="42" t="s">
        <v>987</v>
      </c>
      <c r="B206" s="43" t="s">
        <v>988</v>
      </c>
      <c r="C206" s="42" t="s">
        <v>493</v>
      </c>
      <c r="D206" s="44" t="s">
        <v>498</v>
      </c>
      <c r="E206" s="42" t="s">
        <v>495</v>
      </c>
      <c r="F206" s="44">
        <v>198101</v>
      </c>
      <c r="G206" s="44"/>
      <c r="H206" s="15" t="str">
        <f t="shared" si="6"/>
        <v>Ryan Willmot</v>
      </c>
      <c r="I206" t="str">
        <f t="shared" si="7"/>
        <v/>
      </c>
    </row>
    <row r="207" spans="1:9" x14ac:dyDescent="0.25">
      <c r="A207" s="10" t="s">
        <v>772</v>
      </c>
      <c r="B207" s="10" t="s">
        <v>989</v>
      </c>
      <c r="C207" s="10" t="s">
        <v>493</v>
      </c>
      <c r="D207" s="10" t="s">
        <v>498</v>
      </c>
      <c r="E207" s="10" t="s">
        <v>499</v>
      </c>
      <c r="F207" s="10">
        <v>252288</v>
      </c>
      <c r="G207" s="44" t="s">
        <v>500</v>
      </c>
      <c r="H207" s="15" t="str">
        <f t="shared" si="6"/>
        <v>Craig Wilson</v>
      </c>
      <c r="I207" t="str">
        <f t="shared" si="7"/>
        <v>Race - Masters - Regional</v>
      </c>
    </row>
    <row r="208" spans="1:9" x14ac:dyDescent="0.25">
      <c r="A208" s="10" t="s">
        <v>772</v>
      </c>
      <c r="B208" s="10" t="s">
        <v>773</v>
      </c>
      <c r="C208" s="10" t="s">
        <v>493</v>
      </c>
      <c r="D208" s="10" t="s">
        <v>498</v>
      </c>
      <c r="E208" s="10" t="s">
        <v>499</v>
      </c>
      <c r="F208" s="10">
        <v>225147</v>
      </c>
      <c r="G208" s="44" t="s">
        <v>557</v>
      </c>
      <c r="H208" s="15" t="str">
        <f t="shared" si="6"/>
        <v>Karl Wilson</v>
      </c>
      <c r="I208" t="str">
        <f t="shared" si="7"/>
        <v>Race - Elite and U23 - Regional</v>
      </c>
    </row>
    <row r="209" spans="1:9" x14ac:dyDescent="0.25">
      <c r="A209" s="10" t="s">
        <v>774</v>
      </c>
      <c r="B209" s="10" t="s">
        <v>641</v>
      </c>
      <c r="C209" s="10" t="s">
        <v>493</v>
      </c>
      <c r="D209" s="10" t="s">
        <v>498</v>
      </c>
      <c r="E209" s="10" t="s">
        <v>499</v>
      </c>
      <c r="F209" s="10">
        <v>135552</v>
      </c>
      <c r="G209" s="44" t="s">
        <v>500</v>
      </c>
      <c r="H209" s="15" t="str">
        <f t="shared" si="6"/>
        <v>Adam Wise</v>
      </c>
      <c r="I209" t="str">
        <f t="shared" si="7"/>
        <v>Race - Masters - Regional</v>
      </c>
    </row>
    <row r="210" spans="1:9" x14ac:dyDescent="0.25">
      <c r="A210" s="10" t="s">
        <v>775</v>
      </c>
      <c r="B210" s="10" t="s">
        <v>776</v>
      </c>
      <c r="C210" s="10" t="s">
        <v>544</v>
      </c>
      <c r="D210" s="10" t="s">
        <v>498</v>
      </c>
      <c r="E210" s="10" t="s">
        <v>499</v>
      </c>
      <c r="F210" s="10">
        <v>116505</v>
      </c>
      <c r="G210" s="44" t="s">
        <v>693</v>
      </c>
      <c r="H210" s="15" t="str">
        <f t="shared" si="6"/>
        <v>Frank Wittwer</v>
      </c>
      <c r="I210" t="str">
        <f t="shared" si="7"/>
        <v>Ride - Adult (19 - 64)</v>
      </c>
    </row>
    <row r="211" spans="1:9" x14ac:dyDescent="0.25">
      <c r="A211" s="10" t="s">
        <v>777</v>
      </c>
      <c r="B211" s="10" t="s">
        <v>778</v>
      </c>
      <c r="C211" s="10" t="s">
        <v>493</v>
      </c>
      <c r="D211" s="10" t="s">
        <v>498</v>
      </c>
      <c r="E211" s="10" t="s">
        <v>499</v>
      </c>
      <c r="F211" s="10">
        <v>212991</v>
      </c>
      <c r="G211" s="10" t="s">
        <v>514</v>
      </c>
      <c r="H211" s="15" t="str">
        <f t="shared" si="6"/>
        <v>Edward Wojcik</v>
      </c>
      <c r="I211" t="str">
        <f t="shared" si="7"/>
        <v>Race - Masters U65</v>
      </c>
    </row>
    <row r="212" spans="1:9" x14ac:dyDescent="0.25">
      <c r="A212" s="10" t="s">
        <v>2088</v>
      </c>
      <c r="B212" s="10" t="s">
        <v>779</v>
      </c>
      <c r="C212" s="10" t="s">
        <v>780</v>
      </c>
      <c r="D212" s="10" t="s">
        <v>498</v>
      </c>
      <c r="E212" s="10" t="s">
        <v>499</v>
      </c>
      <c r="F212" s="10">
        <v>228900</v>
      </c>
      <c r="G212" s="10" t="s">
        <v>576</v>
      </c>
      <c r="H212" s="15" t="str">
        <f t="shared" si="6"/>
        <v>Max Wood</v>
      </c>
      <c r="I212" t="str">
        <f t="shared" si="7"/>
        <v>Ride - Senior (65+)</v>
      </c>
    </row>
    <row r="213" spans="1:9" x14ac:dyDescent="0.25">
      <c r="A213" s="10" t="s">
        <v>2089</v>
      </c>
      <c r="B213" s="10" t="s">
        <v>516</v>
      </c>
      <c r="C213" s="10" t="s">
        <v>1256</v>
      </c>
      <c r="D213" s="10" t="s">
        <v>498</v>
      </c>
      <c r="E213" s="10" t="s">
        <v>495</v>
      </c>
      <c r="F213" s="10">
        <v>160489</v>
      </c>
      <c r="G213" s="10" t="s">
        <v>2090</v>
      </c>
      <c r="H213" s="15" t="str">
        <f t="shared" si="6"/>
        <v>Richard Woods</v>
      </c>
      <c r="I213" t="str">
        <f t="shared" si="7"/>
        <v>Race - Mashers (U65)</v>
      </c>
    </row>
    <row r="214" spans="1:9" x14ac:dyDescent="0.25">
      <c r="A214" s="10" t="s">
        <v>781</v>
      </c>
      <c r="B214" s="10" t="s">
        <v>585</v>
      </c>
      <c r="C214" s="10" t="s">
        <v>580</v>
      </c>
      <c r="D214" s="10" t="s">
        <v>498</v>
      </c>
      <c r="E214" s="10" t="s">
        <v>495</v>
      </c>
      <c r="F214" s="10">
        <v>144406</v>
      </c>
      <c r="G214" s="10" t="s">
        <v>576</v>
      </c>
      <c r="H214" s="15" t="str">
        <f t="shared" si="6"/>
        <v>Roger Woolley</v>
      </c>
      <c r="I214" t="str">
        <f t="shared" si="7"/>
        <v>Ride - Senior (65+)</v>
      </c>
    </row>
    <row r="215" spans="1:9" x14ac:dyDescent="0.25">
      <c r="A215" s="10" t="s">
        <v>782</v>
      </c>
      <c r="B215" s="10" t="s">
        <v>783</v>
      </c>
      <c r="C215" s="10" t="s">
        <v>493</v>
      </c>
      <c r="D215" s="10" t="s">
        <v>498</v>
      </c>
      <c r="E215" s="10" t="s">
        <v>499</v>
      </c>
      <c r="F215" s="10">
        <v>147822</v>
      </c>
      <c r="G215" s="10" t="s">
        <v>565</v>
      </c>
      <c r="H215" s="15" t="str">
        <f t="shared" si="6"/>
        <v>Theo Yates</v>
      </c>
      <c r="I215" t="str">
        <f t="shared" si="7"/>
        <v>Race - Elite and U23</v>
      </c>
    </row>
    <row r="216" spans="1:9" x14ac:dyDescent="0.25">
      <c r="A216" s="10" t="s">
        <v>784</v>
      </c>
      <c r="B216" s="10" t="s">
        <v>785</v>
      </c>
      <c r="C216" s="10" t="s">
        <v>493</v>
      </c>
      <c r="D216" s="10" t="s">
        <v>498</v>
      </c>
      <c r="E216" s="10" t="s">
        <v>499</v>
      </c>
      <c r="F216" s="10">
        <v>238005</v>
      </c>
      <c r="G216" s="10" t="s">
        <v>565</v>
      </c>
      <c r="H216" s="15" t="str">
        <f t="shared" si="6"/>
        <v>Xiao-Peng Zheng</v>
      </c>
      <c r="I216" t="str">
        <f t="shared" si="7"/>
        <v>Race - Elite and U23</v>
      </c>
    </row>
    <row r="217" spans="1:9" x14ac:dyDescent="0.25">
      <c r="A217" s="10" t="s">
        <v>786</v>
      </c>
      <c r="B217" s="10" t="s">
        <v>787</v>
      </c>
      <c r="C217" s="10" t="s">
        <v>493</v>
      </c>
      <c r="D217" s="10" t="s">
        <v>498</v>
      </c>
      <c r="E217" s="10" t="s">
        <v>499</v>
      </c>
      <c r="F217" s="10">
        <v>194275</v>
      </c>
      <c r="G217" s="10" t="s">
        <v>557</v>
      </c>
      <c r="H217" s="15" t="str">
        <f t="shared" si="6"/>
        <v>Cade Zulsdorf</v>
      </c>
      <c r="I217" t="str">
        <f t="shared" si="7"/>
        <v>Race - Elite and U23 - Regional</v>
      </c>
    </row>
    <row r="218" spans="1:9" x14ac:dyDescent="0.25">
      <c r="H218" s="15" t="str">
        <f t="shared" si="6"/>
        <v xml:space="preserve"> </v>
      </c>
      <c r="I218" t="str">
        <f t="shared" si="7"/>
        <v/>
      </c>
    </row>
    <row r="219" spans="1:9" x14ac:dyDescent="0.25">
      <c r="H219" s="15" t="str">
        <f t="shared" si="6"/>
        <v xml:space="preserve"> </v>
      </c>
      <c r="I219" t="str">
        <f t="shared" si="7"/>
        <v/>
      </c>
    </row>
    <row r="220" spans="1:9" x14ac:dyDescent="0.25">
      <c r="H220" s="15" t="str">
        <f t="shared" si="6"/>
        <v xml:space="preserve"> </v>
      </c>
      <c r="I220" t="str">
        <f t="shared" si="7"/>
        <v/>
      </c>
    </row>
    <row r="221" spans="1:9" x14ac:dyDescent="0.25">
      <c r="H221" s="15" t="str">
        <f t="shared" si="6"/>
        <v xml:space="preserve"> </v>
      </c>
      <c r="I221" t="str">
        <f t="shared" si="7"/>
        <v/>
      </c>
    </row>
    <row r="222" spans="1:9" x14ac:dyDescent="0.25">
      <c r="H222" s="15" t="str">
        <f t="shared" si="6"/>
        <v xml:space="preserve"> </v>
      </c>
      <c r="I222" t="str">
        <f t="shared" si="7"/>
        <v/>
      </c>
    </row>
    <row r="223" spans="1:9" x14ac:dyDescent="0.25">
      <c r="H223" s="15" t="str">
        <f t="shared" si="6"/>
        <v xml:space="preserve"> </v>
      </c>
      <c r="I223" t="str">
        <f t="shared" si="7"/>
        <v/>
      </c>
    </row>
    <row r="224" spans="1:9" x14ac:dyDescent="0.25">
      <c r="H224" s="15" t="str">
        <f t="shared" si="6"/>
        <v xml:space="preserve"> </v>
      </c>
      <c r="I224" t="str">
        <f t="shared" si="7"/>
        <v/>
      </c>
    </row>
    <row r="225" spans="8:9" x14ac:dyDescent="0.25">
      <c r="H225" s="15" t="str">
        <f t="shared" si="6"/>
        <v xml:space="preserve"> </v>
      </c>
      <c r="I225" t="str">
        <f t="shared" si="7"/>
        <v/>
      </c>
    </row>
    <row r="226" spans="8:9" x14ac:dyDescent="0.25">
      <c r="H226" s="15" t="str">
        <f t="shared" si="6"/>
        <v xml:space="preserve"> </v>
      </c>
      <c r="I226" t="str">
        <f t="shared" si="7"/>
        <v/>
      </c>
    </row>
    <row r="227" spans="8:9" x14ac:dyDescent="0.25">
      <c r="H227" s="15" t="str">
        <f t="shared" si="6"/>
        <v xml:space="preserve"> </v>
      </c>
      <c r="I227" t="str">
        <f t="shared" si="7"/>
        <v/>
      </c>
    </row>
    <row r="228" spans="8:9" x14ac:dyDescent="0.25">
      <c r="H228" s="15" t="str">
        <f t="shared" si="6"/>
        <v xml:space="preserve"> </v>
      </c>
      <c r="I228" t="str">
        <f t="shared" si="7"/>
        <v/>
      </c>
    </row>
    <row r="229" spans="8:9" x14ac:dyDescent="0.25">
      <c r="H229" s="15" t="str">
        <f t="shared" si="6"/>
        <v xml:space="preserve"> </v>
      </c>
      <c r="I229" t="str">
        <f t="shared" si="7"/>
        <v/>
      </c>
    </row>
    <row r="230" spans="8:9" x14ac:dyDescent="0.25">
      <c r="H230" s="15" t="str">
        <f t="shared" si="6"/>
        <v xml:space="preserve"> </v>
      </c>
      <c r="I230" t="str">
        <f t="shared" si="7"/>
        <v/>
      </c>
    </row>
    <row r="231" spans="8:9" x14ac:dyDescent="0.25">
      <c r="H231" s="15" t="str">
        <f t="shared" si="6"/>
        <v xml:space="preserve"> </v>
      </c>
      <c r="I231" t="str">
        <f t="shared" si="7"/>
        <v/>
      </c>
    </row>
    <row r="232" spans="8:9" x14ac:dyDescent="0.25">
      <c r="H232" s="15" t="str">
        <f t="shared" si="6"/>
        <v xml:space="preserve"> </v>
      </c>
      <c r="I232" t="str">
        <f t="shared" si="7"/>
        <v/>
      </c>
    </row>
    <row r="233" spans="8:9" x14ac:dyDescent="0.25">
      <c r="H233" s="15" t="str">
        <f t="shared" si="6"/>
        <v xml:space="preserve"> </v>
      </c>
      <c r="I233" t="str">
        <f t="shared" si="7"/>
        <v/>
      </c>
    </row>
    <row r="234" spans="8:9" x14ac:dyDescent="0.25">
      <c r="H234" s="15" t="str">
        <f t="shared" si="6"/>
        <v xml:space="preserve"> </v>
      </c>
      <c r="I234" t="str">
        <f t="shared" si="7"/>
        <v/>
      </c>
    </row>
    <row r="235" spans="8:9" x14ac:dyDescent="0.25">
      <c r="H235" s="15" t="str">
        <f t="shared" si="6"/>
        <v xml:space="preserve"> </v>
      </c>
      <c r="I235" t="str">
        <f t="shared" si="7"/>
        <v/>
      </c>
    </row>
    <row r="236" spans="8:9" x14ac:dyDescent="0.25">
      <c r="H236" s="15" t="str">
        <f t="shared" si="6"/>
        <v xml:space="preserve"> </v>
      </c>
      <c r="I236" t="str">
        <f t="shared" si="7"/>
        <v/>
      </c>
    </row>
    <row r="237" spans="8:9" x14ac:dyDescent="0.25">
      <c r="H237" s="15" t="str">
        <f t="shared" si="6"/>
        <v xml:space="preserve"> </v>
      </c>
      <c r="I237" t="str">
        <f t="shared" si="7"/>
        <v/>
      </c>
    </row>
    <row r="238" spans="8:9" x14ac:dyDescent="0.25">
      <c r="H238" s="15" t="str">
        <f t="shared" si="6"/>
        <v xml:space="preserve"> </v>
      </c>
      <c r="I238" t="str">
        <f t="shared" si="7"/>
        <v/>
      </c>
    </row>
    <row r="239" spans="8:9" x14ac:dyDescent="0.25">
      <c r="H239" s="15" t="str">
        <f t="shared" si="6"/>
        <v xml:space="preserve"> </v>
      </c>
      <c r="I239" t="str">
        <f t="shared" si="7"/>
        <v/>
      </c>
    </row>
    <row r="240" spans="8:9" x14ac:dyDescent="0.25">
      <c r="H240" s="15" t="str">
        <f t="shared" si="6"/>
        <v xml:space="preserve"> </v>
      </c>
      <c r="I240" t="str">
        <f t="shared" si="7"/>
        <v/>
      </c>
    </row>
    <row r="241" spans="8:9" x14ac:dyDescent="0.25">
      <c r="H241" s="15" t="str">
        <f t="shared" si="6"/>
        <v xml:space="preserve"> </v>
      </c>
      <c r="I241" t="str">
        <f t="shared" si="7"/>
        <v/>
      </c>
    </row>
    <row r="242" spans="8:9" x14ac:dyDescent="0.25">
      <c r="H242" s="15" t="str">
        <f t="shared" ref="H242:H300" si="8">B242&amp;" "&amp;A242</f>
        <v xml:space="preserve"> </v>
      </c>
      <c r="I242" t="str">
        <f t="shared" si="7"/>
        <v/>
      </c>
    </row>
    <row r="243" spans="8:9" x14ac:dyDescent="0.25">
      <c r="H243" s="15" t="str">
        <f t="shared" si="8"/>
        <v xml:space="preserve"> </v>
      </c>
      <c r="I243" t="str">
        <f t="shared" si="7"/>
        <v/>
      </c>
    </row>
    <row r="244" spans="8:9" x14ac:dyDescent="0.25">
      <c r="H244" s="15" t="str">
        <f t="shared" si="8"/>
        <v xml:space="preserve"> </v>
      </c>
      <c r="I244" t="str">
        <f t="shared" si="7"/>
        <v/>
      </c>
    </row>
    <row r="245" spans="8:9" x14ac:dyDescent="0.25">
      <c r="H245" s="15" t="str">
        <f t="shared" si="8"/>
        <v xml:space="preserve"> </v>
      </c>
      <c r="I245" t="str">
        <f t="shared" si="7"/>
        <v/>
      </c>
    </row>
    <row r="246" spans="8:9" x14ac:dyDescent="0.25">
      <c r="H246" s="15" t="str">
        <f t="shared" si="8"/>
        <v xml:space="preserve"> </v>
      </c>
      <c r="I246" t="str">
        <f t="shared" si="7"/>
        <v/>
      </c>
    </row>
    <row r="247" spans="8:9" x14ac:dyDescent="0.25">
      <c r="H247" s="15" t="str">
        <f t="shared" si="8"/>
        <v xml:space="preserve"> </v>
      </c>
      <c r="I247" t="str">
        <f t="shared" si="7"/>
        <v/>
      </c>
    </row>
    <row r="248" spans="8:9" x14ac:dyDescent="0.25">
      <c r="H248" s="15" t="str">
        <f t="shared" si="8"/>
        <v xml:space="preserve"> </v>
      </c>
      <c r="I248" t="str">
        <f t="shared" si="7"/>
        <v/>
      </c>
    </row>
    <row r="249" spans="8:9" x14ac:dyDescent="0.25">
      <c r="H249" s="15" t="str">
        <f t="shared" si="8"/>
        <v xml:space="preserve"> </v>
      </c>
      <c r="I249" t="str">
        <f t="shared" si="7"/>
        <v/>
      </c>
    </row>
    <row r="250" spans="8:9" x14ac:dyDescent="0.25">
      <c r="H250" s="15" t="str">
        <f t="shared" si="8"/>
        <v xml:space="preserve"> </v>
      </c>
      <c r="I250" t="str">
        <f t="shared" si="7"/>
        <v/>
      </c>
    </row>
    <row r="251" spans="8:9" x14ac:dyDescent="0.25">
      <c r="H251" s="15" t="str">
        <f t="shared" si="8"/>
        <v xml:space="preserve"> </v>
      </c>
      <c r="I251" t="str">
        <f t="shared" si="7"/>
        <v/>
      </c>
    </row>
    <row r="252" spans="8:9" x14ac:dyDescent="0.25">
      <c r="H252" s="15" t="str">
        <f t="shared" si="8"/>
        <v xml:space="preserve"> </v>
      </c>
      <c r="I252" t="str">
        <f t="shared" si="7"/>
        <v/>
      </c>
    </row>
    <row r="253" spans="8:9" x14ac:dyDescent="0.25">
      <c r="H253" s="15" t="str">
        <f t="shared" si="8"/>
        <v xml:space="preserve"> </v>
      </c>
      <c r="I253" t="str">
        <f t="shared" si="7"/>
        <v/>
      </c>
    </row>
    <row r="254" spans="8:9" x14ac:dyDescent="0.25">
      <c r="H254" s="15" t="str">
        <f t="shared" si="8"/>
        <v xml:space="preserve"> </v>
      </c>
      <c r="I254" t="str">
        <f t="shared" si="7"/>
        <v/>
      </c>
    </row>
    <row r="255" spans="8:9" x14ac:dyDescent="0.25">
      <c r="H255" s="15" t="str">
        <f t="shared" si="8"/>
        <v xml:space="preserve"> </v>
      </c>
      <c r="I255" t="str">
        <f t="shared" si="7"/>
        <v/>
      </c>
    </row>
    <row r="256" spans="8:9" x14ac:dyDescent="0.25">
      <c r="H256" s="15" t="str">
        <f t="shared" si="8"/>
        <v xml:space="preserve"> </v>
      </c>
      <c r="I256" t="str">
        <f t="shared" si="7"/>
        <v/>
      </c>
    </row>
    <row r="257" spans="8:9" x14ac:dyDescent="0.25">
      <c r="H257" s="15" t="str">
        <f t="shared" si="8"/>
        <v xml:space="preserve"> </v>
      </c>
      <c r="I257" t="str">
        <f t="shared" si="7"/>
        <v/>
      </c>
    </row>
    <row r="258" spans="8:9" x14ac:dyDescent="0.25">
      <c r="H258" s="15" t="str">
        <f t="shared" si="8"/>
        <v xml:space="preserve"> </v>
      </c>
      <c r="I258" t="str">
        <f t="shared" si="7"/>
        <v/>
      </c>
    </row>
    <row r="259" spans="8:9" x14ac:dyDescent="0.25">
      <c r="H259" s="15" t="str">
        <f t="shared" si="8"/>
        <v xml:space="preserve"> </v>
      </c>
      <c r="I259" t="str">
        <f t="shared" si="7"/>
        <v/>
      </c>
    </row>
    <row r="260" spans="8:9" x14ac:dyDescent="0.25">
      <c r="H260" s="15" t="str">
        <f t="shared" si="8"/>
        <v xml:space="preserve"> </v>
      </c>
      <c r="I260" t="str">
        <f t="shared" ref="I260:I300" si="9">IF(G260="","",G260)</f>
        <v/>
      </c>
    </row>
    <row r="261" spans="8:9" x14ac:dyDescent="0.25">
      <c r="H261" s="15" t="str">
        <f t="shared" si="8"/>
        <v xml:space="preserve"> </v>
      </c>
      <c r="I261" t="str">
        <f t="shared" si="9"/>
        <v/>
      </c>
    </row>
    <row r="262" spans="8:9" x14ac:dyDescent="0.25">
      <c r="H262" s="15" t="str">
        <f t="shared" si="8"/>
        <v xml:space="preserve"> </v>
      </c>
      <c r="I262" t="str">
        <f t="shared" si="9"/>
        <v/>
      </c>
    </row>
    <row r="263" spans="8:9" x14ac:dyDescent="0.25">
      <c r="H263" s="15" t="str">
        <f t="shared" si="8"/>
        <v xml:space="preserve"> </v>
      </c>
      <c r="I263" t="str">
        <f t="shared" si="9"/>
        <v/>
      </c>
    </row>
    <row r="264" spans="8:9" x14ac:dyDescent="0.25">
      <c r="H264" s="15" t="str">
        <f t="shared" si="8"/>
        <v xml:space="preserve"> </v>
      </c>
      <c r="I264" t="str">
        <f t="shared" si="9"/>
        <v/>
      </c>
    </row>
    <row r="265" spans="8:9" x14ac:dyDescent="0.25">
      <c r="H265" s="15" t="str">
        <f t="shared" si="8"/>
        <v xml:space="preserve"> </v>
      </c>
      <c r="I265" t="str">
        <f t="shared" si="9"/>
        <v/>
      </c>
    </row>
    <row r="266" spans="8:9" x14ac:dyDescent="0.25">
      <c r="H266" s="15" t="str">
        <f t="shared" si="8"/>
        <v xml:space="preserve"> </v>
      </c>
      <c r="I266" t="str">
        <f t="shared" si="9"/>
        <v/>
      </c>
    </row>
    <row r="267" spans="8:9" x14ac:dyDescent="0.25">
      <c r="H267" s="15" t="str">
        <f t="shared" si="8"/>
        <v xml:space="preserve"> </v>
      </c>
      <c r="I267" t="str">
        <f t="shared" si="9"/>
        <v/>
      </c>
    </row>
    <row r="268" spans="8:9" x14ac:dyDescent="0.25">
      <c r="H268" s="15" t="str">
        <f t="shared" si="8"/>
        <v xml:space="preserve"> </v>
      </c>
      <c r="I268" t="str">
        <f t="shared" si="9"/>
        <v/>
      </c>
    </row>
    <row r="269" spans="8:9" x14ac:dyDescent="0.25">
      <c r="H269" s="15" t="str">
        <f t="shared" si="8"/>
        <v xml:space="preserve"> </v>
      </c>
      <c r="I269" t="str">
        <f t="shared" si="9"/>
        <v/>
      </c>
    </row>
    <row r="270" spans="8:9" x14ac:dyDescent="0.25">
      <c r="H270" s="15" t="str">
        <f t="shared" si="8"/>
        <v xml:space="preserve"> </v>
      </c>
      <c r="I270" t="str">
        <f t="shared" si="9"/>
        <v/>
      </c>
    </row>
    <row r="271" spans="8:9" x14ac:dyDescent="0.25">
      <c r="H271" s="15" t="str">
        <f t="shared" si="8"/>
        <v xml:space="preserve"> </v>
      </c>
      <c r="I271" t="str">
        <f t="shared" si="9"/>
        <v/>
      </c>
    </row>
    <row r="272" spans="8:9" x14ac:dyDescent="0.25">
      <c r="H272" s="15" t="str">
        <f t="shared" si="8"/>
        <v xml:space="preserve"> </v>
      </c>
      <c r="I272" t="str">
        <f t="shared" si="9"/>
        <v/>
      </c>
    </row>
    <row r="273" spans="8:9" x14ac:dyDescent="0.25">
      <c r="H273" s="15" t="str">
        <f t="shared" si="8"/>
        <v xml:space="preserve"> </v>
      </c>
      <c r="I273" t="str">
        <f t="shared" si="9"/>
        <v/>
      </c>
    </row>
    <row r="274" spans="8:9" x14ac:dyDescent="0.25">
      <c r="H274" s="15" t="str">
        <f t="shared" si="8"/>
        <v xml:space="preserve"> </v>
      </c>
      <c r="I274" t="str">
        <f t="shared" si="9"/>
        <v/>
      </c>
    </row>
    <row r="275" spans="8:9" x14ac:dyDescent="0.25">
      <c r="H275" s="15" t="str">
        <f t="shared" si="8"/>
        <v xml:space="preserve"> </v>
      </c>
      <c r="I275" t="str">
        <f t="shared" si="9"/>
        <v/>
      </c>
    </row>
    <row r="276" spans="8:9" x14ac:dyDescent="0.25">
      <c r="H276" s="15" t="str">
        <f t="shared" si="8"/>
        <v xml:space="preserve"> </v>
      </c>
      <c r="I276" t="str">
        <f t="shared" si="9"/>
        <v/>
      </c>
    </row>
    <row r="277" spans="8:9" x14ac:dyDescent="0.25">
      <c r="H277" s="15" t="str">
        <f t="shared" si="8"/>
        <v xml:space="preserve"> </v>
      </c>
      <c r="I277" t="str">
        <f t="shared" si="9"/>
        <v/>
      </c>
    </row>
    <row r="278" spans="8:9" x14ac:dyDescent="0.25">
      <c r="H278" s="15" t="str">
        <f t="shared" si="8"/>
        <v xml:space="preserve"> </v>
      </c>
      <c r="I278" t="str">
        <f t="shared" si="9"/>
        <v/>
      </c>
    </row>
    <row r="279" spans="8:9" x14ac:dyDescent="0.25">
      <c r="H279" s="15" t="str">
        <f t="shared" si="8"/>
        <v xml:space="preserve"> </v>
      </c>
      <c r="I279" t="str">
        <f t="shared" si="9"/>
        <v/>
      </c>
    </row>
    <row r="280" spans="8:9" x14ac:dyDescent="0.25">
      <c r="H280" s="15" t="str">
        <f t="shared" si="8"/>
        <v xml:space="preserve"> </v>
      </c>
      <c r="I280" t="str">
        <f t="shared" si="9"/>
        <v/>
      </c>
    </row>
    <row r="281" spans="8:9" x14ac:dyDescent="0.25">
      <c r="H281" s="15" t="str">
        <f t="shared" si="8"/>
        <v xml:space="preserve"> </v>
      </c>
      <c r="I281" t="str">
        <f t="shared" si="9"/>
        <v/>
      </c>
    </row>
    <row r="282" spans="8:9" x14ac:dyDescent="0.25">
      <c r="H282" s="15" t="str">
        <f t="shared" si="8"/>
        <v xml:space="preserve"> </v>
      </c>
      <c r="I282" t="str">
        <f t="shared" si="9"/>
        <v/>
      </c>
    </row>
    <row r="283" spans="8:9" x14ac:dyDescent="0.25">
      <c r="H283" s="15" t="str">
        <f t="shared" si="8"/>
        <v xml:space="preserve"> </v>
      </c>
      <c r="I283" t="str">
        <f t="shared" si="9"/>
        <v/>
      </c>
    </row>
    <row r="284" spans="8:9" x14ac:dyDescent="0.25">
      <c r="H284" s="15" t="str">
        <f t="shared" si="8"/>
        <v xml:space="preserve"> </v>
      </c>
      <c r="I284" t="str">
        <f t="shared" si="9"/>
        <v/>
      </c>
    </row>
    <row r="285" spans="8:9" x14ac:dyDescent="0.25">
      <c r="H285" s="15" t="str">
        <f t="shared" si="8"/>
        <v xml:space="preserve"> </v>
      </c>
      <c r="I285" t="str">
        <f t="shared" si="9"/>
        <v/>
      </c>
    </row>
    <row r="286" spans="8:9" x14ac:dyDescent="0.25">
      <c r="H286" s="15" t="str">
        <f t="shared" si="8"/>
        <v xml:space="preserve"> </v>
      </c>
      <c r="I286" t="str">
        <f t="shared" si="9"/>
        <v/>
      </c>
    </row>
    <row r="287" spans="8:9" x14ac:dyDescent="0.25">
      <c r="H287" s="15" t="str">
        <f t="shared" si="8"/>
        <v xml:space="preserve"> </v>
      </c>
      <c r="I287" t="str">
        <f t="shared" si="9"/>
        <v/>
      </c>
    </row>
    <row r="288" spans="8:9" x14ac:dyDescent="0.25">
      <c r="H288" s="15" t="str">
        <f t="shared" si="8"/>
        <v xml:space="preserve"> </v>
      </c>
      <c r="I288" t="str">
        <f t="shared" si="9"/>
        <v/>
      </c>
    </row>
    <row r="289" spans="8:9" x14ac:dyDescent="0.25">
      <c r="H289" s="15" t="str">
        <f t="shared" si="8"/>
        <v xml:space="preserve"> </v>
      </c>
      <c r="I289" t="str">
        <f t="shared" si="9"/>
        <v/>
      </c>
    </row>
    <row r="290" spans="8:9" x14ac:dyDescent="0.25">
      <c r="H290" s="15" t="str">
        <f t="shared" si="8"/>
        <v xml:space="preserve"> </v>
      </c>
      <c r="I290" t="str">
        <f t="shared" si="9"/>
        <v/>
      </c>
    </row>
    <row r="291" spans="8:9" x14ac:dyDescent="0.25">
      <c r="H291" s="15" t="str">
        <f t="shared" si="8"/>
        <v xml:space="preserve"> </v>
      </c>
      <c r="I291" t="str">
        <f t="shared" si="9"/>
        <v/>
      </c>
    </row>
    <row r="292" spans="8:9" x14ac:dyDescent="0.25">
      <c r="H292" s="15" t="str">
        <f t="shared" si="8"/>
        <v xml:space="preserve"> </v>
      </c>
      <c r="I292" t="str">
        <f t="shared" si="9"/>
        <v/>
      </c>
    </row>
    <row r="293" spans="8:9" x14ac:dyDescent="0.25">
      <c r="H293" s="15" t="str">
        <f t="shared" si="8"/>
        <v xml:space="preserve"> </v>
      </c>
      <c r="I293" t="str">
        <f t="shared" si="9"/>
        <v/>
      </c>
    </row>
    <row r="294" spans="8:9" x14ac:dyDescent="0.25">
      <c r="H294" s="15" t="str">
        <f t="shared" si="8"/>
        <v xml:space="preserve"> </v>
      </c>
      <c r="I294" t="str">
        <f t="shared" si="9"/>
        <v/>
      </c>
    </row>
    <row r="295" spans="8:9" x14ac:dyDescent="0.25">
      <c r="H295" s="15" t="str">
        <f t="shared" si="8"/>
        <v xml:space="preserve"> </v>
      </c>
      <c r="I295" t="str">
        <f t="shared" si="9"/>
        <v/>
      </c>
    </row>
    <row r="296" spans="8:9" x14ac:dyDescent="0.25">
      <c r="H296" s="15" t="str">
        <f t="shared" si="8"/>
        <v xml:space="preserve"> </v>
      </c>
      <c r="I296" t="str">
        <f t="shared" si="9"/>
        <v/>
      </c>
    </row>
    <row r="297" spans="8:9" x14ac:dyDescent="0.25">
      <c r="H297" s="15" t="str">
        <f t="shared" si="8"/>
        <v xml:space="preserve"> </v>
      </c>
      <c r="I297" t="str">
        <f t="shared" si="9"/>
        <v/>
      </c>
    </row>
    <row r="298" spans="8:9" x14ac:dyDescent="0.25">
      <c r="H298" s="15" t="str">
        <f t="shared" si="8"/>
        <v xml:space="preserve"> </v>
      </c>
      <c r="I298" t="str">
        <f t="shared" si="9"/>
        <v/>
      </c>
    </row>
    <row r="299" spans="8:9" x14ac:dyDescent="0.25">
      <c r="H299" s="15" t="str">
        <f t="shared" si="8"/>
        <v xml:space="preserve"> </v>
      </c>
      <c r="I299" t="str">
        <f t="shared" si="9"/>
        <v/>
      </c>
    </row>
    <row r="300" spans="8:9" x14ac:dyDescent="0.25">
      <c r="H300" s="15" t="str">
        <f t="shared" si="8"/>
        <v xml:space="preserve"> </v>
      </c>
      <c r="I300" t="str">
        <f t="shared" si="9"/>
        <v/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A1665-DCCC-4444-9557-E1E225542EF0}">
  <dimension ref="A1:N99"/>
  <sheetViews>
    <sheetView workbookViewId="0">
      <pane xSplit="3" ySplit="1" topLeftCell="D2" activePane="bottomRight" state="frozen"/>
      <selection activeCell="G8" sqref="G8"/>
      <selection pane="topRight" activeCell="G8" sqref="G8"/>
      <selection pane="bottomLeft" activeCell="G8" sqref="G8"/>
      <selection pane="bottomRight" activeCell="G8" sqref="G8"/>
    </sheetView>
  </sheetViews>
  <sheetFormatPr defaultRowHeight="15" x14ac:dyDescent="0.25"/>
  <cols>
    <col min="1" max="1" width="4.7109375" bestFit="1" customWidth="1"/>
    <col min="2" max="2" width="4.140625" bestFit="1" customWidth="1"/>
    <col min="3" max="3" width="25.140625" bestFit="1" customWidth="1"/>
    <col min="4" max="4" width="8.85546875" bestFit="1" customWidth="1"/>
    <col min="5" max="5" width="8.140625" bestFit="1" customWidth="1"/>
    <col min="6" max="6" width="4.85546875" bestFit="1" customWidth="1"/>
    <col min="7" max="7" width="11.28515625" bestFit="1" customWidth="1"/>
    <col min="8" max="9" width="10.140625" bestFit="1" customWidth="1"/>
    <col min="10" max="10" width="6.5703125" bestFit="1" customWidth="1"/>
    <col min="11" max="11" width="12.140625" bestFit="1" customWidth="1"/>
    <col min="12" max="12" width="18.140625" bestFit="1" customWidth="1"/>
    <col min="13" max="13" width="28" bestFit="1" customWidth="1"/>
    <col min="14" max="14" width="6.5703125" bestFit="1" customWidth="1"/>
  </cols>
  <sheetData>
    <row r="1" spans="1:14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9</v>
      </c>
    </row>
    <row r="2" spans="1:14" x14ac:dyDescent="0.25">
      <c r="A2">
        <v>1</v>
      </c>
      <c r="B2">
        <v>90</v>
      </c>
      <c r="C2" t="s">
        <v>13</v>
      </c>
      <c r="D2" t="s">
        <v>14</v>
      </c>
      <c r="E2" s="1">
        <v>8.4255092592592593E-3</v>
      </c>
      <c r="F2">
        <v>7</v>
      </c>
      <c r="G2" t="s">
        <v>15</v>
      </c>
      <c r="H2">
        <v>0</v>
      </c>
      <c r="I2">
        <v>0</v>
      </c>
      <c r="J2">
        <v>0</v>
      </c>
      <c r="K2">
        <v>90</v>
      </c>
      <c r="L2" t="str">
        <f>IFERROR(VLOOKUP(C2,'Members List'!H:H,1,FALSE),"")</f>
        <v>Tyler Lindorff</v>
      </c>
      <c r="M2" t="str">
        <f>IFERROR(VLOOKUP(L2,'Members List'!H:I,2,FALSE),"")</f>
        <v>Race - Junior (U15/U17/U19)</v>
      </c>
      <c r="N2">
        <v>12</v>
      </c>
    </row>
    <row r="3" spans="1:14" x14ac:dyDescent="0.25">
      <c r="A3">
        <v>2</v>
      </c>
      <c r="B3">
        <v>85</v>
      </c>
      <c r="C3" t="s">
        <v>16</v>
      </c>
      <c r="D3" t="s">
        <v>14</v>
      </c>
      <c r="E3" s="1">
        <v>8.4289699074074059E-3</v>
      </c>
      <c r="F3">
        <v>7</v>
      </c>
      <c r="G3" t="s">
        <v>17</v>
      </c>
      <c r="H3">
        <v>2.1000000000000001E-2</v>
      </c>
      <c r="I3">
        <v>2.1000000000000001E-2</v>
      </c>
      <c r="J3">
        <v>0</v>
      </c>
      <c r="K3">
        <v>45</v>
      </c>
      <c r="L3" t="str">
        <f>IFERROR(VLOOKUP(C3,'Members List'!H:H,1,FALSE),"")</f>
        <v>Conor Leahy</v>
      </c>
      <c r="M3" t="str">
        <f>IFERROR(VLOOKUP(L3,'Members List'!H:I,2,FALSE),"")</f>
        <v>Race - Elite and U23</v>
      </c>
      <c r="N3">
        <v>8</v>
      </c>
    </row>
    <row r="4" spans="1:14" x14ac:dyDescent="0.25">
      <c r="A4">
        <v>3</v>
      </c>
      <c r="B4">
        <v>45</v>
      </c>
      <c r="C4" t="s">
        <v>18</v>
      </c>
      <c r="D4" t="s">
        <v>14</v>
      </c>
      <c r="E4" s="1">
        <v>8.4390625000000004E-3</v>
      </c>
      <c r="F4">
        <v>7</v>
      </c>
      <c r="G4" t="s">
        <v>19</v>
      </c>
      <c r="H4">
        <v>1.0069999999999999</v>
      </c>
      <c r="I4">
        <v>0.98599999999999999</v>
      </c>
      <c r="J4">
        <v>0</v>
      </c>
      <c r="K4">
        <v>24</v>
      </c>
      <c r="L4" t="str">
        <f>IFERROR(VLOOKUP(C4,'Members List'!H:H,1,FALSE),"")</f>
        <v/>
      </c>
      <c r="M4" t="str">
        <f>IFERROR(VLOOKUP(L4,'Members List'!H:I,2,FALSE),"")</f>
        <v/>
      </c>
    </row>
    <row r="5" spans="1:14" x14ac:dyDescent="0.25">
      <c r="A5">
        <v>4</v>
      </c>
      <c r="B5">
        <v>96</v>
      </c>
      <c r="C5" t="s">
        <v>20</v>
      </c>
      <c r="D5" t="s">
        <v>14</v>
      </c>
      <c r="E5" s="1">
        <v>8.4423611111111106E-3</v>
      </c>
      <c r="F5">
        <v>7</v>
      </c>
      <c r="G5" t="s">
        <v>21</v>
      </c>
      <c r="H5">
        <v>1.077</v>
      </c>
      <c r="I5">
        <v>7.0000000000000007E-2</v>
      </c>
      <c r="J5">
        <v>0</v>
      </c>
      <c r="K5">
        <v>96</v>
      </c>
      <c r="L5" t="str">
        <f>IFERROR(VLOOKUP(C5,'Members List'!H:H,1,FALSE),"")</f>
        <v/>
      </c>
      <c r="M5" t="str">
        <f>IFERROR(VLOOKUP(L5,'Members List'!H:I,2,FALSE),"")</f>
        <v/>
      </c>
    </row>
    <row r="6" spans="1:14" x14ac:dyDescent="0.25">
      <c r="A6">
        <v>5</v>
      </c>
      <c r="B6">
        <v>74</v>
      </c>
      <c r="C6" t="s">
        <v>22</v>
      </c>
      <c r="D6" t="s">
        <v>14</v>
      </c>
      <c r="E6" s="1">
        <v>8.4565625000000005E-3</v>
      </c>
      <c r="F6">
        <v>7</v>
      </c>
      <c r="G6" t="s">
        <v>23</v>
      </c>
      <c r="H6">
        <v>2.0510000000000002</v>
      </c>
      <c r="I6">
        <v>0.97399999999999998</v>
      </c>
      <c r="J6">
        <v>0</v>
      </c>
      <c r="K6">
        <v>74</v>
      </c>
      <c r="L6" t="str">
        <f>IFERROR(VLOOKUP(C6,'Members List'!H:H,1,FALSE),"")</f>
        <v/>
      </c>
      <c r="M6" t="str">
        <f>IFERROR(VLOOKUP(L6,'Members List'!H:I,2,FALSE),"")</f>
        <v/>
      </c>
    </row>
    <row r="7" spans="1:14" x14ac:dyDescent="0.25">
      <c r="A7">
        <v>6</v>
      </c>
      <c r="B7">
        <v>89</v>
      </c>
      <c r="C7" t="s">
        <v>24</v>
      </c>
      <c r="D7" t="s">
        <v>14</v>
      </c>
      <c r="E7" s="1">
        <v>8.4816203703703703E-3</v>
      </c>
      <c r="F7">
        <v>7</v>
      </c>
      <c r="G7" t="s">
        <v>25</v>
      </c>
      <c r="H7">
        <v>4.3499999999999996</v>
      </c>
      <c r="I7">
        <v>2.2989999999999999</v>
      </c>
      <c r="J7">
        <v>0</v>
      </c>
      <c r="K7" t="s">
        <v>26</v>
      </c>
      <c r="L7" t="str">
        <f>IFERROR(VLOOKUP(C7,'Members List'!H:H,1,FALSE),"")</f>
        <v>Oliver Bleddyn</v>
      </c>
      <c r="M7" t="str">
        <f>IFERROR(VLOOKUP(L7,'Members List'!H:I,2,FALSE),"")</f>
        <v>Race - Junior (U15/U17/U19)</v>
      </c>
      <c r="N7">
        <v>5</v>
      </c>
    </row>
    <row r="8" spans="1:14" x14ac:dyDescent="0.25">
      <c r="A8">
        <v>7</v>
      </c>
      <c r="B8">
        <v>46</v>
      </c>
      <c r="C8" t="s">
        <v>27</v>
      </c>
      <c r="D8" t="s">
        <v>14</v>
      </c>
      <c r="E8" s="1">
        <v>8.8337615740740737E-3</v>
      </c>
      <c r="F8">
        <v>7</v>
      </c>
      <c r="G8" t="s">
        <v>28</v>
      </c>
      <c r="H8">
        <v>50.183999999999997</v>
      </c>
      <c r="I8">
        <v>45.834000000000003</v>
      </c>
      <c r="J8">
        <v>0</v>
      </c>
      <c r="K8">
        <v>25</v>
      </c>
      <c r="L8" t="str">
        <f>IFERROR(VLOOKUP(C8,'Members List'!H:H,1,FALSE),"")</f>
        <v/>
      </c>
      <c r="M8" t="str">
        <f>IFERROR(VLOOKUP(L8,'Members List'!H:I,2,FALSE),"")</f>
        <v/>
      </c>
    </row>
    <row r="9" spans="1:14" x14ac:dyDescent="0.25">
      <c r="A9">
        <v>8</v>
      </c>
      <c r="B9">
        <v>84</v>
      </c>
      <c r="C9" t="s">
        <v>29</v>
      </c>
      <c r="D9" t="s">
        <v>14</v>
      </c>
      <c r="E9" s="1">
        <v>8.9064004629629632E-3</v>
      </c>
      <c r="F9">
        <v>7</v>
      </c>
      <c r="G9" t="s">
        <v>30</v>
      </c>
      <c r="H9" t="s">
        <v>31</v>
      </c>
      <c r="I9">
        <v>13.427</v>
      </c>
      <c r="J9">
        <v>0</v>
      </c>
      <c r="K9">
        <v>42</v>
      </c>
      <c r="L9" t="str">
        <f>IFERROR(VLOOKUP(C9,'Members List'!H:H,1,FALSE),"")</f>
        <v>Theo Yates</v>
      </c>
      <c r="M9" t="str">
        <f>IFERROR(VLOOKUP(L9,'Members List'!H:I,2,FALSE),"")</f>
        <v>Race - Elite and U23</v>
      </c>
      <c r="N9">
        <v>3</v>
      </c>
    </row>
    <row r="10" spans="1:14" x14ac:dyDescent="0.25">
      <c r="A10">
        <v>9</v>
      </c>
      <c r="B10">
        <v>73</v>
      </c>
      <c r="C10" t="s">
        <v>32</v>
      </c>
      <c r="D10" t="s">
        <v>14</v>
      </c>
      <c r="E10" s="1">
        <v>8.8896759259259259E-3</v>
      </c>
      <c r="F10">
        <v>7</v>
      </c>
      <c r="G10" t="s">
        <v>33</v>
      </c>
      <c r="H10" t="s">
        <v>34</v>
      </c>
      <c r="I10">
        <v>3.9329999999999998</v>
      </c>
      <c r="J10">
        <v>0</v>
      </c>
      <c r="K10">
        <v>73</v>
      </c>
      <c r="L10" t="str">
        <f>IFERROR(VLOOKUP(C10,'Members List'!H:H,1,FALSE),"")</f>
        <v>Wade Longworth</v>
      </c>
      <c r="M10" t="str">
        <f>IFERROR(VLOOKUP(L10,'Members List'!H:I,2,FALSE),"")</f>
        <v>Race - Elite and U23</v>
      </c>
      <c r="N10">
        <v>2</v>
      </c>
    </row>
    <row r="11" spans="1:14" x14ac:dyDescent="0.25">
      <c r="A11">
        <v>10</v>
      </c>
      <c r="B11">
        <v>97</v>
      </c>
      <c r="C11" t="s">
        <v>35</v>
      </c>
      <c r="D11" t="s">
        <v>14</v>
      </c>
      <c r="E11" s="1">
        <v>8.9803587962962953E-3</v>
      </c>
      <c r="F11">
        <v>7</v>
      </c>
      <c r="G11" t="s">
        <v>36</v>
      </c>
      <c r="H11" t="s">
        <v>37</v>
      </c>
      <c r="I11">
        <v>2.2669999999999999</v>
      </c>
      <c r="J11">
        <v>0</v>
      </c>
      <c r="K11">
        <v>97</v>
      </c>
      <c r="L11" t="str">
        <f>IFERROR(VLOOKUP(C11,'Members List'!H:H,1,FALSE),"")</f>
        <v/>
      </c>
      <c r="M11" t="str">
        <f>IFERROR(VLOOKUP(L11,'Members List'!H:I,2,FALSE),"")</f>
        <v/>
      </c>
    </row>
    <row r="12" spans="1:14" x14ac:dyDescent="0.25">
      <c r="A12">
        <v>11</v>
      </c>
      <c r="B12">
        <v>94</v>
      </c>
      <c r="C12" t="s">
        <v>38</v>
      </c>
      <c r="D12" t="s">
        <v>14</v>
      </c>
      <c r="E12" s="1">
        <v>8.977048611111111E-3</v>
      </c>
      <c r="F12">
        <v>7</v>
      </c>
      <c r="G12" t="s">
        <v>39</v>
      </c>
      <c r="H12" t="s">
        <v>40</v>
      </c>
      <c r="I12">
        <v>0.08</v>
      </c>
      <c r="J12">
        <v>0</v>
      </c>
      <c r="K12">
        <v>94</v>
      </c>
      <c r="L12" t="str">
        <f>IFERROR(VLOOKUP(C12,'Members List'!H:H,1,FALSE),"")</f>
        <v/>
      </c>
      <c r="M12" t="str">
        <f>IFERROR(VLOOKUP(L12,'Members List'!H:I,2,FALSE),"")</f>
        <v/>
      </c>
    </row>
    <row r="13" spans="1:14" x14ac:dyDescent="0.25">
      <c r="A13">
        <v>12</v>
      </c>
      <c r="B13">
        <v>75</v>
      </c>
      <c r="C13" t="s">
        <v>41</v>
      </c>
      <c r="D13" t="s">
        <v>14</v>
      </c>
      <c r="E13" s="1">
        <v>8.9845949074074064E-3</v>
      </c>
      <c r="F13">
        <v>7</v>
      </c>
      <c r="G13" t="s">
        <v>42</v>
      </c>
      <c r="H13" t="s">
        <v>43</v>
      </c>
      <c r="I13">
        <v>0.19</v>
      </c>
      <c r="J13">
        <v>0</v>
      </c>
      <c r="K13">
        <v>75</v>
      </c>
      <c r="L13" t="str">
        <f>IFERROR(VLOOKUP(C13,'Members List'!H:H,1,FALSE),"")</f>
        <v>Bryce Lanigan</v>
      </c>
      <c r="M13" t="str">
        <f>IFERROR(VLOOKUP(L13,'Members List'!H:I,2,FALSE),"")</f>
        <v>Race</v>
      </c>
      <c r="N13">
        <v>2</v>
      </c>
    </row>
    <row r="14" spans="1:14" x14ac:dyDescent="0.25">
      <c r="A14">
        <v>13</v>
      </c>
      <c r="B14">
        <v>1</v>
      </c>
      <c r="C14" t="s">
        <v>44</v>
      </c>
      <c r="D14" t="s">
        <v>14</v>
      </c>
      <c r="E14" s="1">
        <v>8.9705439814814821E-3</v>
      </c>
      <c r="F14">
        <v>7</v>
      </c>
      <c r="G14" t="s">
        <v>45</v>
      </c>
      <c r="H14" t="s">
        <v>46</v>
      </c>
      <c r="I14">
        <v>3.4239999999999999</v>
      </c>
      <c r="J14">
        <v>0</v>
      </c>
      <c r="K14" t="s">
        <v>47</v>
      </c>
      <c r="L14" t="str">
        <f>IFERROR(VLOOKUP(C14,'Members List'!H:H,1,FALSE),"")</f>
        <v>Jordan Dawson</v>
      </c>
      <c r="M14" t="str">
        <f>IFERROR(VLOOKUP(L14,'Members List'!H:I,2,FALSE),"")</f>
        <v>Race - Junior (U15/U17/U19)</v>
      </c>
      <c r="N14">
        <v>2</v>
      </c>
    </row>
    <row r="15" spans="1:14" x14ac:dyDescent="0.25">
      <c r="A15">
        <v>14</v>
      </c>
      <c r="B15">
        <v>56</v>
      </c>
      <c r="C15" t="s">
        <v>48</v>
      </c>
      <c r="D15" t="s">
        <v>14</v>
      </c>
      <c r="E15" s="1">
        <v>9.1810995370370362E-3</v>
      </c>
      <c r="F15">
        <v>7</v>
      </c>
      <c r="G15" t="s">
        <v>49</v>
      </c>
      <c r="H15" t="s">
        <v>50</v>
      </c>
      <c r="I15">
        <v>21.940999999999999</v>
      </c>
      <c r="J15">
        <v>0</v>
      </c>
      <c r="K15">
        <v>44</v>
      </c>
      <c r="L15" t="str">
        <f>IFERROR(VLOOKUP(C15,'Members List'!H:H,1,FALSE),"")</f>
        <v>Michael Hosken</v>
      </c>
      <c r="M15" t="str">
        <f>IFERROR(VLOOKUP(L15,'Members List'!H:I,2,FALSE),"")</f>
        <v>Race - Masters U65</v>
      </c>
      <c r="N15">
        <v>2</v>
      </c>
    </row>
    <row r="16" spans="1:14" x14ac:dyDescent="0.25">
      <c r="A16">
        <v>15</v>
      </c>
      <c r="B16">
        <v>50</v>
      </c>
      <c r="C16" t="s">
        <v>51</v>
      </c>
      <c r="D16" t="s">
        <v>14</v>
      </c>
      <c r="E16" s="1">
        <v>9.1871643518518526E-3</v>
      </c>
      <c r="F16">
        <v>7</v>
      </c>
      <c r="G16" t="s">
        <v>52</v>
      </c>
      <c r="H16" t="s">
        <v>53</v>
      </c>
      <c r="I16">
        <v>2E-3</v>
      </c>
      <c r="J16">
        <v>0</v>
      </c>
      <c r="K16">
        <v>31</v>
      </c>
      <c r="L16" t="str">
        <f>IFERROR(VLOOKUP(C16,'Members List'!H:H,1,FALSE),"")</f>
        <v/>
      </c>
      <c r="M16" t="str">
        <f>IFERROR(VLOOKUP(L16,'Members List'!H:I,2,FALSE),"")</f>
        <v/>
      </c>
    </row>
    <row r="17" spans="1:14" x14ac:dyDescent="0.25">
      <c r="A17">
        <v>16</v>
      </c>
      <c r="B17">
        <v>65</v>
      </c>
      <c r="C17" t="s">
        <v>54</v>
      </c>
      <c r="D17" t="s">
        <v>14</v>
      </c>
      <c r="E17" s="1">
        <v>9.7089583333333333E-3</v>
      </c>
      <c r="F17">
        <v>7</v>
      </c>
      <c r="G17" t="s">
        <v>55</v>
      </c>
      <c r="H17" t="s">
        <v>56</v>
      </c>
      <c r="I17">
        <v>42.7</v>
      </c>
      <c r="J17">
        <v>0</v>
      </c>
      <c r="K17">
        <v>65</v>
      </c>
      <c r="L17" t="str">
        <f>IFERROR(VLOOKUP(C17,'Members List'!H:H,1,FALSE),"")</f>
        <v>Alastair Reid</v>
      </c>
      <c r="M17" t="str">
        <f>IFERROR(VLOOKUP(L17,'Members List'!H:I,2,FALSE),"")</f>
        <v>Race - Masters U65</v>
      </c>
      <c r="N17">
        <v>2</v>
      </c>
    </row>
    <row r="18" spans="1:14" x14ac:dyDescent="0.25">
      <c r="A18">
        <v>17</v>
      </c>
      <c r="B18">
        <v>92</v>
      </c>
      <c r="C18" t="s">
        <v>57</v>
      </c>
      <c r="D18" t="s">
        <v>14</v>
      </c>
      <c r="E18" s="1">
        <v>1.160320601851852E-2</v>
      </c>
      <c r="F18">
        <v>7</v>
      </c>
      <c r="G18" t="s">
        <v>58</v>
      </c>
      <c r="H18" t="s">
        <v>59</v>
      </c>
      <c r="I18" t="s">
        <v>60</v>
      </c>
      <c r="J18">
        <v>0</v>
      </c>
      <c r="K18">
        <v>92</v>
      </c>
      <c r="L18" t="str">
        <f>IFERROR(VLOOKUP(C18,'Members List'!H:H,1,FALSE),"")</f>
        <v>Jay Lindorff</v>
      </c>
      <c r="M18" t="str">
        <f>IFERROR(VLOOKUP(L18,'Members List'!H:I,2,FALSE),"")</f>
        <v>Race - Junior (U15/U17/U19)</v>
      </c>
      <c r="N18">
        <v>2</v>
      </c>
    </row>
    <row r="19" spans="1:14" x14ac:dyDescent="0.25">
      <c r="A19">
        <v>18</v>
      </c>
      <c r="B19">
        <v>31</v>
      </c>
      <c r="C19" t="s">
        <v>61</v>
      </c>
      <c r="D19" t="s">
        <v>14</v>
      </c>
      <c r="E19" s="1">
        <v>1.0657939814814816E-2</v>
      </c>
      <c r="F19">
        <v>7</v>
      </c>
      <c r="G19" t="s">
        <v>62</v>
      </c>
      <c r="H19" t="s">
        <v>63</v>
      </c>
      <c r="I19" t="s">
        <v>64</v>
      </c>
      <c r="J19">
        <v>0</v>
      </c>
      <c r="K19" t="s">
        <v>65</v>
      </c>
      <c r="L19" t="str">
        <f>IFERROR(VLOOKUP(C19,'Members List'!H:H,1,FALSE),"")</f>
        <v>Dominic Da Silva</v>
      </c>
      <c r="M19" t="str">
        <f>IFERROR(VLOOKUP(L19,'Members List'!H:I,2,FALSE),"")</f>
        <v>Race - Masters U65</v>
      </c>
      <c r="N19">
        <v>2</v>
      </c>
    </row>
    <row r="20" spans="1:14" x14ac:dyDescent="0.25">
      <c r="A20" t="s">
        <v>66</v>
      </c>
      <c r="B20">
        <v>79</v>
      </c>
      <c r="C20" t="s">
        <v>67</v>
      </c>
      <c r="D20" t="s">
        <v>14</v>
      </c>
      <c r="E20" t="s">
        <v>68</v>
      </c>
      <c r="F20">
        <v>6</v>
      </c>
      <c r="G20" t="s">
        <v>69</v>
      </c>
      <c r="H20" t="s">
        <v>70</v>
      </c>
      <c r="I20" t="s">
        <v>70</v>
      </c>
      <c r="J20">
        <v>0</v>
      </c>
      <c r="K20" t="s">
        <v>71</v>
      </c>
      <c r="L20" t="str">
        <f>IFERROR(VLOOKUP(C20,'Members List'!H:H,1,FALSE),"")</f>
        <v>Bernie Swart</v>
      </c>
      <c r="M20" t="str">
        <f>IFERROR(VLOOKUP(L20,'Members List'!H:I,2,FALSE),"")</f>
        <v/>
      </c>
      <c r="N20">
        <v>1</v>
      </c>
    </row>
    <row r="21" spans="1:14" x14ac:dyDescent="0.25">
      <c r="A21" t="s">
        <v>66</v>
      </c>
      <c r="B21">
        <v>37</v>
      </c>
      <c r="C21" t="s">
        <v>72</v>
      </c>
      <c r="D21" t="s">
        <v>14</v>
      </c>
      <c r="E21" t="s">
        <v>68</v>
      </c>
      <c r="F21">
        <v>6</v>
      </c>
      <c r="G21" t="s">
        <v>73</v>
      </c>
      <c r="I21">
        <v>45.16</v>
      </c>
      <c r="J21">
        <v>0</v>
      </c>
      <c r="K21">
        <v>37</v>
      </c>
      <c r="L21" t="str">
        <f>IFERROR(VLOOKUP(C21,'Members List'!H:H,1,FALSE),"")</f>
        <v/>
      </c>
      <c r="M21" t="str">
        <f>IFERROR(VLOOKUP(L21,'Members List'!H:I,2,FALSE),"")</f>
        <v/>
      </c>
    </row>
    <row r="22" spans="1:14" x14ac:dyDescent="0.25">
      <c r="A22" t="s">
        <v>66</v>
      </c>
      <c r="B22">
        <v>40</v>
      </c>
      <c r="C22" t="s">
        <v>74</v>
      </c>
      <c r="D22" t="s">
        <v>14</v>
      </c>
      <c r="E22" t="s">
        <v>68</v>
      </c>
      <c r="F22">
        <v>5</v>
      </c>
      <c r="G22" t="s">
        <v>75</v>
      </c>
      <c r="H22" t="s">
        <v>76</v>
      </c>
      <c r="I22" t="s">
        <v>70</v>
      </c>
      <c r="J22">
        <v>0</v>
      </c>
      <c r="K22">
        <v>16</v>
      </c>
      <c r="L22" t="str">
        <f>IFERROR(VLOOKUP(C22,'Members List'!H:H,1,FALSE),"")</f>
        <v/>
      </c>
      <c r="M22" t="str">
        <f>IFERROR(VLOOKUP(L22,'Members List'!H:I,2,FALSE),"")</f>
        <v/>
      </c>
    </row>
    <row r="23" spans="1:14" x14ac:dyDescent="0.25">
      <c r="A23" t="s">
        <v>66</v>
      </c>
      <c r="B23">
        <v>83</v>
      </c>
      <c r="C23" t="s">
        <v>77</v>
      </c>
      <c r="D23" t="s">
        <v>14</v>
      </c>
      <c r="E23" t="s">
        <v>68</v>
      </c>
      <c r="F23">
        <v>4</v>
      </c>
      <c r="G23" t="s">
        <v>78</v>
      </c>
      <c r="H23" t="s">
        <v>79</v>
      </c>
      <c r="I23" t="s">
        <v>70</v>
      </c>
      <c r="J23">
        <v>0</v>
      </c>
      <c r="K23" t="s">
        <v>80</v>
      </c>
      <c r="L23" t="str">
        <f>IFERROR(VLOOKUP(C23,'Members List'!H:H,1,FALSE),"")</f>
        <v>Matthew Peterson</v>
      </c>
      <c r="M23" t="str">
        <f>IFERROR(VLOOKUP(L23,'Members List'!H:I,2,FALSE),"")</f>
        <v>Race - Elite and U23</v>
      </c>
      <c r="N23">
        <v>1</v>
      </c>
    </row>
    <row r="24" spans="1:14" x14ac:dyDescent="0.25">
      <c r="A24" t="s">
        <v>66</v>
      </c>
      <c r="B24">
        <v>82</v>
      </c>
      <c r="C24" t="s">
        <v>81</v>
      </c>
      <c r="D24" t="s">
        <v>14</v>
      </c>
      <c r="E24" t="s">
        <v>68</v>
      </c>
      <c r="F24">
        <v>4</v>
      </c>
      <c r="G24" t="s">
        <v>82</v>
      </c>
      <c r="I24">
        <v>17.442</v>
      </c>
      <c r="J24">
        <v>0</v>
      </c>
      <c r="K24">
        <v>82</v>
      </c>
      <c r="L24" t="str">
        <f>IFERROR(VLOOKUP(C24,'Members List'!H:H,1,FALSE),"")</f>
        <v/>
      </c>
      <c r="M24" t="str">
        <f>IFERROR(VLOOKUP(L24,'Members List'!H:I,2,FALSE),"")</f>
        <v/>
      </c>
    </row>
    <row r="25" spans="1:14" x14ac:dyDescent="0.25">
      <c r="A25" t="s">
        <v>66</v>
      </c>
      <c r="B25">
        <v>69</v>
      </c>
      <c r="C25" t="s">
        <v>83</v>
      </c>
      <c r="D25" t="s">
        <v>14</v>
      </c>
      <c r="E25" t="s">
        <v>68</v>
      </c>
      <c r="F25">
        <v>3</v>
      </c>
      <c r="G25" s="1">
        <v>3.6661574074074076E-2</v>
      </c>
      <c r="H25" t="s">
        <v>84</v>
      </c>
      <c r="I25" t="s">
        <v>70</v>
      </c>
      <c r="J25">
        <v>0</v>
      </c>
      <c r="K25" t="s">
        <v>85</v>
      </c>
      <c r="L25" t="str">
        <f>IFERROR(VLOOKUP(C25,'Members List'!H:H,1,FALSE),"")</f>
        <v>Liam Magowan</v>
      </c>
      <c r="M25" t="str">
        <f>IFERROR(VLOOKUP(L25,'Members List'!H:I,2,FALSE),"")</f>
        <v>Race - Elite and U23</v>
      </c>
      <c r="N25">
        <v>1</v>
      </c>
    </row>
    <row r="26" spans="1:14" x14ac:dyDescent="0.25">
      <c r="A26" t="s">
        <v>66</v>
      </c>
      <c r="B26">
        <v>78</v>
      </c>
      <c r="C26" t="s">
        <v>86</v>
      </c>
      <c r="D26" t="s">
        <v>14</v>
      </c>
      <c r="E26" t="s">
        <v>68</v>
      </c>
      <c r="F26">
        <v>1</v>
      </c>
      <c r="G26" s="1">
        <v>1.7666805555555557E-2</v>
      </c>
      <c r="H26" t="s">
        <v>87</v>
      </c>
      <c r="I26" t="s">
        <v>76</v>
      </c>
      <c r="J26">
        <v>0</v>
      </c>
      <c r="K26">
        <v>78</v>
      </c>
      <c r="L26" t="str">
        <f>IFERROR(VLOOKUP(C26,'Members List'!H:H,1,FALSE),"")</f>
        <v>Luke Colum</v>
      </c>
      <c r="M26" t="str">
        <f>IFERROR(VLOOKUP(L26,'Members List'!H:I,2,FALSE),"")</f>
        <v>Race - Elite and U23 - Regional</v>
      </c>
      <c r="N26">
        <v>1</v>
      </c>
    </row>
    <row r="27" spans="1:14" x14ac:dyDescent="0.25">
      <c r="A27" t="s">
        <v>66</v>
      </c>
      <c r="B27">
        <v>80</v>
      </c>
      <c r="C27" t="s">
        <v>88</v>
      </c>
      <c r="D27" t="s">
        <v>14</v>
      </c>
      <c r="E27" t="s">
        <v>68</v>
      </c>
      <c r="F27">
        <v>1</v>
      </c>
      <c r="G27" s="1">
        <v>2.840861111111111E-2</v>
      </c>
      <c r="I27" t="s">
        <v>89</v>
      </c>
      <c r="J27">
        <v>0</v>
      </c>
      <c r="K27" t="s">
        <v>90</v>
      </c>
      <c r="L27" t="str">
        <f>IFERROR(VLOOKUP(C27,'Members List'!H:H,1,FALSE),"")</f>
        <v/>
      </c>
      <c r="M27" t="str">
        <f>IFERROR(VLOOKUP(L27,'Members List'!H:I,2,FALSE),"")</f>
        <v/>
      </c>
    </row>
    <row r="28" spans="1:14" x14ac:dyDescent="0.25">
      <c r="A28" t="s">
        <v>66</v>
      </c>
      <c r="B28">
        <v>86</v>
      </c>
      <c r="C28" t="s">
        <v>91</v>
      </c>
      <c r="D28" t="s">
        <v>92</v>
      </c>
      <c r="E28" t="s">
        <v>68</v>
      </c>
      <c r="F28">
        <v>5</v>
      </c>
      <c r="G28" t="s">
        <v>93</v>
      </c>
      <c r="H28">
        <v>0</v>
      </c>
      <c r="I28">
        <v>0</v>
      </c>
      <c r="J28">
        <v>0</v>
      </c>
      <c r="K28" t="s">
        <v>94</v>
      </c>
      <c r="L28" t="str">
        <f>IFERROR(VLOOKUP(C28,'Members List'!H:H,1,FALSE),"")</f>
        <v>Andrew Brown</v>
      </c>
      <c r="M28" t="str">
        <f>IFERROR(VLOOKUP(L28,'Members List'!H:I,2,FALSE),"")</f>
        <v>Race - Masters U65</v>
      </c>
      <c r="N28">
        <v>2</v>
      </c>
    </row>
    <row r="29" spans="1:14" x14ac:dyDescent="0.25">
      <c r="A29" t="s">
        <v>66</v>
      </c>
      <c r="B29">
        <v>5</v>
      </c>
      <c r="C29" t="s">
        <v>95</v>
      </c>
      <c r="D29" t="s">
        <v>92</v>
      </c>
      <c r="E29" t="s">
        <v>68</v>
      </c>
      <c r="F29">
        <v>5</v>
      </c>
      <c r="G29" t="s">
        <v>96</v>
      </c>
      <c r="H29">
        <v>0.09</v>
      </c>
      <c r="I29">
        <v>0.09</v>
      </c>
      <c r="J29">
        <v>0</v>
      </c>
      <c r="K29">
        <v>5</v>
      </c>
      <c r="L29" t="str">
        <f>IFERROR(VLOOKUP(C29,'Members List'!H:H,1,FALSE),"")</f>
        <v/>
      </c>
      <c r="M29" t="str">
        <f>IFERROR(VLOOKUP(L29,'Members List'!H:I,2,FALSE),"")</f>
        <v/>
      </c>
    </row>
    <row r="30" spans="1:14" x14ac:dyDescent="0.25">
      <c r="A30" t="s">
        <v>66</v>
      </c>
      <c r="B30">
        <v>18</v>
      </c>
      <c r="C30" t="s">
        <v>97</v>
      </c>
      <c r="D30" t="s">
        <v>92</v>
      </c>
      <c r="E30" t="s">
        <v>68</v>
      </c>
      <c r="F30">
        <v>5</v>
      </c>
      <c r="G30" t="s">
        <v>98</v>
      </c>
      <c r="H30">
        <v>0.91900000000000004</v>
      </c>
      <c r="I30">
        <v>0.82899999999999996</v>
      </c>
      <c r="J30">
        <v>0</v>
      </c>
      <c r="K30">
        <v>13</v>
      </c>
      <c r="L30" t="str">
        <f>IFERROR(VLOOKUP(C30,'Members List'!H:H,1,FALSE),"")</f>
        <v/>
      </c>
      <c r="M30" t="str">
        <f>IFERROR(VLOOKUP(L30,'Members List'!H:I,2,FALSE),"")</f>
        <v/>
      </c>
    </row>
    <row r="31" spans="1:14" x14ac:dyDescent="0.25">
      <c r="A31" t="s">
        <v>66</v>
      </c>
      <c r="B31">
        <v>51</v>
      </c>
      <c r="C31" t="s">
        <v>99</v>
      </c>
      <c r="D31" t="s">
        <v>92</v>
      </c>
      <c r="E31" t="s">
        <v>68</v>
      </c>
      <c r="F31">
        <v>5</v>
      </c>
      <c r="G31" t="s">
        <v>100</v>
      </c>
      <c r="H31">
        <v>1.8859999999999999</v>
      </c>
      <c r="I31">
        <v>0.96699999999999997</v>
      </c>
      <c r="J31">
        <v>0</v>
      </c>
      <c r="K31">
        <v>28</v>
      </c>
      <c r="L31" t="str">
        <f>IFERROR(VLOOKUP(C31,'Members List'!H:H,1,FALSE),"")</f>
        <v>Peter Clark</v>
      </c>
      <c r="M31" t="str">
        <f>IFERROR(VLOOKUP(L31,'Members List'!H:I,2,FALSE),"")</f>
        <v>Race - Masters U65</v>
      </c>
      <c r="N31">
        <v>2</v>
      </c>
    </row>
    <row r="32" spans="1:14" x14ac:dyDescent="0.25">
      <c r="A32" t="s">
        <v>66</v>
      </c>
      <c r="B32">
        <v>6</v>
      </c>
      <c r="C32" t="s">
        <v>101</v>
      </c>
      <c r="D32" t="s">
        <v>92</v>
      </c>
      <c r="E32" t="s">
        <v>68</v>
      </c>
      <c r="F32">
        <v>5</v>
      </c>
      <c r="G32" t="s">
        <v>102</v>
      </c>
      <c r="H32" t="s">
        <v>103</v>
      </c>
      <c r="I32" t="s">
        <v>104</v>
      </c>
      <c r="J32">
        <v>0</v>
      </c>
      <c r="K32">
        <v>6</v>
      </c>
      <c r="L32" t="str">
        <f>IFERROR(VLOOKUP(C32,'Members List'!H:H,1,FALSE),"")</f>
        <v/>
      </c>
      <c r="M32" t="str">
        <f>IFERROR(VLOOKUP(L32,'Members List'!H:I,2,FALSE),"")</f>
        <v/>
      </c>
    </row>
    <row r="33" spans="1:14" x14ac:dyDescent="0.25">
      <c r="A33" t="s">
        <v>66</v>
      </c>
      <c r="B33">
        <v>91</v>
      </c>
      <c r="C33" t="s">
        <v>105</v>
      </c>
      <c r="D33" t="s">
        <v>92</v>
      </c>
      <c r="E33" t="s">
        <v>68</v>
      </c>
      <c r="F33">
        <v>5</v>
      </c>
      <c r="G33" t="s">
        <v>106</v>
      </c>
      <c r="H33" t="s">
        <v>107</v>
      </c>
      <c r="I33">
        <v>0.56100000000000005</v>
      </c>
      <c r="J33">
        <v>0</v>
      </c>
      <c r="K33">
        <v>49</v>
      </c>
      <c r="L33" t="str">
        <f>IFERROR(VLOOKUP(C33,'Members List'!H:H,1,FALSE),"")</f>
        <v/>
      </c>
      <c r="M33" t="str">
        <f>IFERROR(VLOOKUP(L33,'Members List'!H:I,2,FALSE),"")</f>
        <v/>
      </c>
    </row>
    <row r="34" spans="1:14" x14ac:dyDescent="0.25">
      <c r="A34" t="s">
        <v>66</v>
      </c>
      <c r="B34">
        <v>72</v>
      </c>
      <c r="C34" t="s">
        <v>108</v>
      </c>
      <c r="D34" t="s">
        <v>92</v>
      </c>
      <c r="E34" t="s">
        <v>68</v>
      </c>
      <c r="F34">
        <v>5</v>
      </c>
      <c r="G34" t="s">
        <v>109</v>
      </c>
      <c r="H34" t="s">
        <v>110</v>
      </c>
      <c r="I34">
        <v>1.0309999999999999</v>
      </c>
      <c r="J34">
        <v>0</v>
      </c>
      <c r="K34">
        <v>72</v>
      </c>
      <c r="L34" t="str">
        <f>IFERROR(VLOOKUP(C34,'Members List'!H:H,1,FALSE),"")</f>
        <v>Cade Zulsdorf</v>
      </c>
      <c r="M34" t="str">
        <f>IFERROR(VLOOKUP(L34,'Members List'!H:I,2,FALSE),"")</f>
        <v>Race - Elite and U23 - Regional</v>
      </c>
      <c r="N34">
        <v>2</v>
      </c>
    </row>
    <row r="35" spans="1:14" x14ac:dyDescent="0.25">
      <c r="A35" t="s">
        <v>66</v>
      </c>
      <c r="B35">
        <v>35</v>
      </c>
      <c r="C35" t="s">
        <v>111</v>
      </c>
      <c r="D35" t="s">
        <v>92</v>
      </c>
      <c r="E35" t="s">
        <v>68</v>
      </c>
      <c r="F35">
        <v>5</v>
      </c>
      <c r="G35" t="s">
        <v>112</v>
      </c>
      <c r="H35" t="s">
        <v>113</v>
      </c>
      <c r="I35">
        <v>0.39400000000000002</v>
      </c>
      <c r="J35">
        <v>0</v>
      </c>
      <c r="K35">
        <v>15</v>
      </c>
      <c r="L35" t="str">
        <f>IFERROR(VLOOKUP(C35,'Members List'!H:H,1,FALSE),"")</f>
        <v/>
      </c>
      <c r="M35" t="str">
        <f>IFERROR(VLOOKUP(L35,'Members List'!H:I,2,FALSE),"")</f>
        <v/>
      </c>
    </row>
    <row r="36" spans="1:14" x14ac:dyDescent="0.25">
      <c r="A36" t="s">
        <v>66</v>
      </c>
      <c r="B36">
        <v>20</v>
      </c>
      <c r="C36" t="s">
        <v>114</v>
      </c>
      <c r="D36" t="s">
        <v>92</v>
      </c>
      <c r="E36" t="s">
        <v>68</v>
      </c>
      <c r="F36">
        <v>5</v>
      </c>
      <c r="G36" t="s">
        <v>115</v>
      </c>
      <c r="H36" t="s">
        <v>116</v>
      </c>
      <c r="I36" t="s">
        <v>117</v>
      </c>
      <c r="J36">
        <v>0</v>
      </c>
      <c r="K36">
        <v>20</v>
      </c>
      <c r="L36" t="str">
        <f>IFERROR(VLOOKUP(C36,'Members List'!H:H,1,FALSE),"")</f>
        <v/>
      </c>
      <c r="M36" t="str">
        <f>IFERROR(VLOOKUP(L36,'Members List'!H:I,2,FALSE),"")</f>
        <v/>
      </c>
    </row>
    <row r="37" spans="1:14" x14ac:dyDescent="0.25">
      <c r="A37" t="s">
        <v>66</v>
      </c>
      <c r="B37">
        <v>54</v>
      </c>
      <c r="C37" t="s">
        <v>118</v>
      </c>
      <c r="D37" t="s">
        <v>92</v>
      </c>
      <c r="E37" t="s">
        <v>68</v>
      </c>
      <c r="F37">
        <v>5</v>
      </c>
      <c r="G37" t="s">
        <v>119</v>
      </c>
      <c r="H37" t="s">
        <v>120</v>
      </c>
      <c r="I37">
        <v>32.552</v>
      </c>
      <c r="J37">
        <v>0</v>
      </c>
      <c r="K37">
        <v>41</v>
      </c>
      <c r="L37" t="str">
        <f>IFERROR(VLOOKUP(C37,'Members List'!H:H,1,FALSE),"")</f>
        <v>Scott Taylor</v>
      </c>
      <c r="M37" t="str">
        <f>IFERROR(VLOOKUP(L37,'Members List'!H:I,2,FALSE),"")</f>
        <v>Race - Masters U65</v>
      </c>
      <c r="N37">
        <v>2</v>
      </c>
    </row>
    <row r="38" spans="1:14" x14ac:dyDescent="0.25">
      <c r="A38" t="s">
        <v>66</v>
      </c>
      <c r="B38">
        <v>36</v>
      </c>
      <c r="C38" t="s">
        <v>121</v>
      </c>
      <c r="D38" t="s">
        <v>92</v>
      </c>
      <c r="E38" t="s">
        <v>68</v>
      </c>
      <c r="F38">
        <v>5</v>
      </c>
      <c r="G38" t="s">
        <v>122</v>
      </c>
      <c r="H38" t="s">
        <v>123</v>
      </c>
      <c r="I38">
        <v>4.1130000000000004</v>
      </c>
      <c r="J38">
        <v>0</v>
      </c>
      <c r="K38">
        <v>36</v>
      </c>
      <c r="L38" t="str">
        <f>IFERROR(VLOOKUP(C38,'Members List'!H:H,1,FALSE),"")</f>
        <v/>
      </c>
      <c r="M38" t="str">
        <f>IFERROR(VLOOKUP(L38,'Members List'!H:I,2,FALSE),"")</f>
        <v/>
      </c>
    </row>
    <row r="39" spans="1:14" x14ac:dyDescent="0.25">
      <c r="A39" t="s">
        <v>66</v>
      </c>
      <c r="B39">
        <v>49</v>
      </c>
      <c r="C39" t="s">
        <v>124</v>
      </c>
      <c r="D39" t="s">
        <v>92</v>
      </c>
      <c r="E39" t="s">
        <v>68</v>
      </c>
      <c r="F39">
        <v>5</v>
      </c>
      <c r="G39" t="s">
        <v>125</v>
      </c>
      <c r="H39" t="s">
        <v>126</v>
      </c>
      <c r="I39">
        <v>42.131</v>
      </c>
      <c r="J39">
        <v>0</v>
      </c>
      <c r="K39" t="s">
        <v>127</v>
      </c>
      <c r="L39" t="str">
        <f>IFERROR(VLOOKUP(C39,'Members List'!H:H,1,FALSE),"")</f>
        <v>David Cashman</v>
      </c>
      <c r="M39" t="str">
        <f>IFERROR(VLOOKUP(L39,'Members List'!H:I,2,FALSE),"")</f>
        <v>Race - Masters - Regional</v>
      </c>
      <c r="N39">
        <v>2</v>
      </c>
    </row>
    <row r="40" spans="1:14" x14ac:dyDescent="0.25">
      <c r="A40" t="s">
        <v>66</v>
      </c>
      <c r="B40">
        <v>29</v>
      </c>
      <c r="C40" t="s">
        <v>128</v>
      </c>
      <c r="D40" t="s">
        <v>92</v>
      </c>
      <c r="E40" t="s">
        <v>68</v>
      </c>
      <c r="F40">
        <v>5</v>
      </c>
      <c r="G40" t="s">
        <v>129</v>
      </c>
      <c r="H40" t="s">
        <v>130</v>
      </c>
      <c r="I40">
        <v>19.856000000000002</v>
      </c>
      <c r="J40">
        <v>0</v>
      </c>
      <c r="K40">
        <v>29</v>
      </c>
      <c r="L40" t="str">
        <f>IFERROR(VLOOKUP(C40,'Members List'!H:H,1,FALSE),"")</f>
        <v>Nigel Stella</v>
      </c>
      <c r="M40" t="str">
        <f>IFERROR(VLOOKUP(L40,'Members List'!H:I,2,FALSE),"")</f>
        <v>Race - Masters U65</v>
      </c>
      <c r="N40">
        <v>2</v>
      </c>
    </row>
    <row r="41" spans="1:14" x14ac:dyDescent="0.25">
      <c r="A41" t="s">
        <v>66</v>
      </c>
      <c r="B41">
        <v>38</v>
      </c>
      <c r="C41" t="s">
        <v>131</v>
      </c>
      <c r="D41" t="s">
        <v>92</v>
      </c>
      <c r="E41" t="s">
        <v>68</v>
      </c>
      <c r="F41">
        <v>5</v>
      </c>
      <c r="G41" t="s">
        <v>132</v>
      </c>
      <c r="H41" t="s">
        <v>133</v>
      </c>
      <c r="I41">
        <v>0.60899999999999999</v>
      </c>
      <c r="J41">
        <v>0</v>
      </c>
      <c r="K41">
        <v>38</v>
      </c>
      <c r="L41" t="str">
        <f>IFERROR(VLOOKUP(C41,'Members List'!H:H,1,FALSE),"")</f>
        <v>Owen Henderson</v>
      </c>
      <c r="M41" t="str">
        <f>IFERROR(VLOOKUP(L41,'Members List'!H:I,2,FALSE),"")</f>
        <v>Race - Masters U65</v>
      </c>
      <c r="N41">
        <v>2</v>
      </c>
    </row>
    <row r="42" spans="1:14" x14ac:dyDescent="0.25">
      <c r="A42" t="s">
        <v>66</v>
      </c>
      <c r="B42">
        <v>88</v>
      </c>
      <c r="C42" t="s">
        <v>134</v>
      </c>
      <c r="D42" t="s">
        <v>92</v>
      </c>
      <c r="E42" t="s">
        <v>68</v>
      </c>
      <c r="F42">
        <v>5</v>
      </c>
      <c r="G42" t="s">
        <v>135</v>
      </c>
      <c r="H42" t="s">
        <v>136</v>
      </c>
      <c r="I42">
        <v>1.752</v>
      </c>
      <c r="J42">
        <v>0</v>
      </c>
      <c r="K42">
        <v>88</v>
      </c>
      <c r="L42" t="str">
        <f>IFERROR(VLOOKUP(C42,'Members List'!H:H,1,FALSE),"")</f>
        <v>Andrew Caltabiano</v>
      </c>
      <c r="M42" t="str">
        <f>IFERROR(VLOOKUP(L42,'Members List'!H:I,2,FALSE),"")</f>
        <v>Race - Masters U65</v>
      </c>
      <c r="N42">
        <v>2</v>
      </c>
    </row>
    <row r="43" spans="1:14" x14ac:dyDescent="0.25">
      <c r="A43" t="s">
        <v>66</v>
      </c>
      <c r="B43">
        <v>76</v>
      </c>
      <c r="C43" t="s">
        <v>137</v>
      </c>
      <c r="D43" t="s">
        <v>92</v>
      </c>
      <c r="E43" t="s">
        <v>68</v>
      </c>
      <c r="F43">
        <v>4</v>
      </c>
      <c r="G43" t="s">
        <v>138</v>
      </c>
      <c r="H43" t="s">
        <v>70</v>
      </c>
      <c r="I43" t="s">
        <v>70</v>
      </c>
      <c r="J43">
        <v>0</v>
      </c>
      <c r="K43" t="s">
        <v>139</v>
      </c>
      <c r="L43" t="str">
        <f>IFERROR(VLOOKUP(C43,'Members List'!H:H,1,FALSE),"")</f>
        <v/>
      </c>
      <c r="M43" t="str">
        <f>IFERROR(VLOOKUP(L43,'Members List'!H:I,2,FALSE),"")</f>
        <v/>
      </c>
    </row>
    <row r="44" spans="1:14" x14ac:dyDescent="0.25">
      <c r="A44" t="s">
        <v>66</v>
      </c>
      <c r="B44">
        <v>87</v>
      </c>
      <c r="C44" t="s">
        <v>140</v>
      </c>
      <c r="D44" t="s">
        <v>92</v>
      </c>
      <c r="E44" t="s">
        <v>68</v>
      </c>
      <c r="F44">
        <v>1</v>
      </c>
      <c r="G44" s="1">
        <v>1.8403229166666667E-2</v>
      </c>
      <c r="H44" t="s">
        <v>84</v>
      </c>
      <c r="I44" t="s">
        <v>79</v>
      </c>
      <c r="J44">
        <v>0</v>
      </c>
      <c r="K44">
        <v>48</v>
      </c>
      <c r="L44" t="str">
        <f>IFERROR(VLOOKUP(C44,'Members List'!H:H,1,FALSE),"")</f>
        <v>Greg McManus</v>
      </c>
      <c r="M44" t="str">
        <f>IFERROR(VLOOKUP(L44,'Members List'!H:I,2,FALSE),"")</f>
        <v/>
      </c>
      <c r="N44">
        <v>2</v>
      </c>
    </row>
    <row r="45" spans="1:14" x14ac:dyDescent="0.25">
      <c r="A45" t="s">
        <v>66</v>
      </c>
      <c r="B45">
        <v>32</v>
      </c>
      <c r="C45" t="s">
        <v>141</v>
      </c>
      <c r="D45" t="s">
        <v>92</v>
      </c>
      <c r="E45" t="s">
        <v>68</v>
      </c>
      <c r="F45">
        <v>4</v>
      </c>
      <c r="G45" t="s">
        <v>142</v>
      </c>
      <c r="J45">
        <v>0</v>
      </c>
      <c r="K45">
        <v>23</v>
      </c>
      <c r="L45" t="str">
        <f>IFERROR(VLOOKUP(C45,'Members List'!H:H,1,FALSE),"")</f>
        <v/>
      </c>
      <c r="M45" t="str">
        <f>IFERROR(VLOOKUP(L45,'Members List'!H:I,2,FALSE),"")</f>
        <v/>
      </c>
    </row>
    <row r="46" spans="1:14" x14ac:dyDescent="0.25">
      <c r="A46" t="s">
        <v>66</v>
      </c>
      <c r="B46">
        <v>2</v>
      </c>
      <c r="C46" t="s">
        <v>143</v>
      </c>
      <c r="D46" t="s">
        <v>92</v>
      </c>
      <c r="E46" t="s">
        <v>68</v>
      </c>
      <c r="F46">
        <v>4</v>
      </c>
      <c r="G46" t="s">
        <v>144</v>
      </c>
      <c r="J46">
        <v>0</v>
      </c>
      <c r="K46" t="s">
        <v>145</v>
      </c>
      <c r="L46" t="str">
        <f>IFERROR(VLOOKUP(C46,'Members List'!H:H,1,FALSE),"")</f>
        <v>Lachlan Connan</v>
      </c>
      <c r="M46" t="str">
        <f>IFERROR(VLOOKUP(L46,'Members List'!H:I,2,FALSE),"")</f>
        <v>Race - Junior (U15/U17/U19)</v>
      </c>
      <c r="N46">
        <v>2</v>
      </c>
    </row>
    <row r="47" spans="1:14" x14ac:dyDescent="0.25">
      <c r="A47" t="s">
        <v>66</v>
      </c>
      <c r="B47">
        <v>3</v>
      </c>
      <c r="C47" t="s">
        <v>146</v>
      </c>
      <c r="D47" t="s">
        <v>92</v>
      </c>
      <c r="E47" t="s">
        <v>68</v>
      </c>
      <c r="F47">
        <v>4</v>
      </c>
      <c r="G47" t="s">
        <v>147</v>
      </c>
      <c r="J47">
        <v>0</v>
      </c>
      <c r="K47" t="s">
        <v>148</v>
      </c>
      <c r="L47" t="str">
        <f>IFERROR(VLOOKUP(C47,'Members List'!H:H,1,FALSE),"")</f>
        <v>Matthew Connan</v>
      </c>
      <c r="M47" t="str">
        <f>IFERROR(VLOOKUP(L47,'Members List'!H:I,2,FALSE),"")</f>
        <v>Race - Junior (U15/U17/U19)</v>
      </c>
      <c r="N47">
        <v>2</v>
      </c>
    </row>
    <row r="48" spans="1:14" x14ac:dyDescent="0.25">
      <c r="A48" t="s">
        <v>66</v>
      </c>
      <c r="B48">
        <v>27</v>
      </c>
      <c r="C48" t="s">
        <v>149</v>
      </c>
      <c r="D48" t="s">
        <v>92</v>
      </c>
      <c r="E48" t="s">
        <v>68</v>
      </c>
      <c r="F48">
        <v>4</v>
      </c>
      <c r="G48" t="s">
        <v>150</v>
      </c>
      <c r="J48">
        <v>0</v>
      </c>
      <c r="K48" t="s">
        <v>151</v>
      </c>
      <c r="L48" t="str">
        <f>IFERROR(VLOOKUP(C48,'Members List'!H:H,1,FALSE),"")</f>
        <v>John Duncan</v>
      </c>
      <c r="M48" t="str">
        <f>IFERROR(VLOOKUP(L48,'Members List'!H:I,2,FALSE),"")</f>
        <v>Race - Masters - Regional</v>
      </c>
      <c r="N48">
        <v>2</v>
      </c>
    </row>
    <row r="49" spans="1:14" x14ac:dyDescent="0.25">
      <c r="A49" t="s">
        <v>66</v>
      </c>
      <c r="B49">
        <v>39</v>
      </c>
      <c r="C49" t="s">
        <v>152</v>
      </c>
      <c r="D49" t="s">
        <v>92</v>
      </c>
      <c r="E49" t="s">
        <v>68</v>
      </c>
      <c r="F49">
        <v>4</v>
      </c>
      <c r="G49" t="s">
        <v>153</v>
      </c>
      <c r="J49">
        <v>0</v>
      </c>
      <c r="K49">
        <v>39</v>
      </c>
      <c r="L49" t="str">
        <f>IFERROR(VLOOKUP(C49,'Members List'!H:H,1,FALSE),"")</f>
        <v>Andrew Matthews</v>
      </c>
      <c r="M49" t="str">
        <f>IFERROR(VLOOKUP(L49,'Members List'!H:I,2,FALSE),"")</f>
        <v xml:space="preserve">Race - </v>
      </c>
      <c r="N49">
        <v>2</v>
      </c>
    </row>
    <row r="50" spans="1:14" x14ac:dyDescent="0.25">
      <c r="A50" t="s">
        <v>66</v>
      </c>
      <c r="B50">
        <v>14</v>
      </c>
      <c r="C50" t="s">
        <v>154</v>
      </c>
      <c r="D50" t="s">
        <v>92</v>
      </c>
      <c r="E50" t="s">
        <v>68</v>
      </c>
      <c r="F50">
        <v>4</v>
      </c>
      <c r="G50" t="s">
        <v>155</v>
      </c>
      <c r="J50">
        <v>0</v>
      </c>
      <c r="K50" t="s">
        <v>156</v>
      </c>
      <c r="L50" t="str">
        <f>IFERROR(VLOOKUP(C50,'Members List'!H:H,1,FALSE),"")</f>
        <v>John Bouwknegt</v>
      </c>
      <c r="M50" t="str">
        <f>IFERROR(VLOOKUP(L50,'Members List'!H:I,2,FALSE),"")</f>
        <v>Race - Masters U65</v>
      </c>
      <c r="N50">
        <v>2</v>
      </c>
    </row>
    <row r="51" spans="1:14" x14ac:dyDescent="0.25">
      <c r="A51" t="s">
        <v>66</v>
      </c>
      <c r="B51">
        <v>62</v>
      </c>
      <c r="C51" t="s">
        <v>157</v>
      </c>
      <c r="D51" t="s">
        <v>92</v>
      </c>
      <c r="E51" t="s">
        <v>68</v>
      </c>
      <c r="F51">
        <v>4</v>
      </c>
      <c r="G51" t="s">
        <v>158</v>
      </c>
      <c r="J51">
        <v>0</v>
      </c>
      <c r="K51">
        <v>62</v>
      </c>
      <c r="L51" t="str">
        <f>IFERROR(VLOOKUP(C51,'Members List'!H:H,1,FALSE),"")</f>
        <v>Shannon Sime</v>
      </c>
      <c r="M51" t="str">
        <f>IFERROR(VLOOKUP(L51,'Members List'!H:I,2,FALSE),"")</f>
        <v>Race - Masters - Regional</v>
      </c>
      <c r="N51">
        <v>2</v>
      </c>
    </row>
    <row r="52" spans="1:14" x14ac:dyDescent="0.25">
      <c r="A52" t="s">
        <v>66</v>
      </c>
      <c r="B52">
        <v>28</v>
      </c>
      <c r="C52" t="s">
        <v>159</v>
      </c>
      <c r="D52" t="s">
        <v>92</v>
      </c>
      <c r="E52" t="s">
        <v>68</v>
      </c>
      <c r="F52">
        <v>4</v>
      </c>
      <c r="G52" t="s">
        <v>160</v>
      </c>
      <c r="J52">
        <v>0</v>
      </c>
      <c r="K52" t="s">
        <v>161</v>
      </c>
      <c r="L52" t="str">
        <f>IFERROR(VLOOKUP(C52,'Members List'!H:H,1,FALSE),"")</f>
        <v>Kelana Saleh</v>
      </c>
      <c r="M52" t="str">
        <f>IFERROR(VLOOKUP(L52,'Members List'!H:I,2,FALSE),"")</f>
        <v>Race - Masters U65</v>
      </c>
      <c r="N52">
        <v>2</v>
      </c>
    </row>
    <row r="53" spans="1:14" x14ac:dyDescent="0.25">
      <c r="A53" t="s">
        <v>66</v>
      </c>
      <c r="B53">
        <v>57</v>
      </c>
      <c r="C53" t="s">
        <v>162</v>
      </c>
      <c r="D53" t="s">
        <v>92</v>
      </c>
      <c r="E53" t="s">
        <v>68</v>
      </c>
      <c r="F53">
        <v>4</v>
      </c>
      <c r="G53" t="s">
        <v>163</v>
      </c>
      <c r="J53">
        <v>0</v>
      </c>
      <c r="K53" t="s">
        <v>164</v>
      </c>
      <c r="L53" t="str">
        <f>IFERROR(VLOOKUP(C53,'Members List'!H:H,1,FALSE),"")</f>
        <v/>
      </c>
      <c r="M53" t="str">
        <f>IFERROR(VLOOKUP(L53,'Members List'!H:I,2,FALSE),"")</f>
        <v/>
      </c>
    </row>
    <row r="54" spans="1:14" x14ac:dyDescent="0.25">
      <c r="A54" t="s">
        <v>66</v>
      </c>
      <c r="B54">
        <v>59</v>
      </c>
      <c r="C54" t="s">
        <v>165</v>
      </c>
      <c r="D54" t="s">
        <v>92</v>
      </c>
      <c r="E54" t="s">
        <v>68</v>
      </c>
      <c r="F54">
        <v>4</v>
      </c>
      <c r="G54" t="s">
        <v>166</v>
      </c>
      <c r="J54">
        <v>0</v>
      </c>
      <c r="K54" t="s">
        <v>167</v>
      </c>
      <c r="L54" t="str">
        <f>IFERROR(VLOOKUP(C54,'Members List'!H:H,1,FALSE),"")</f>
        <v/>
      </c>
      <c r="M54" t="str">
        <f>IFERROR(VLOOKUP(L54,'Members List'!H:I,2,FALSE),"")</f>
        <v/>
      </c>
    </row>
    <row r="55" spans="1:14" x14ac:dyDescent="0.25">
      <c r="A55" t="s">
        <v>66</v>
      </c>
      <c r="B55">
        <v>48</v>
      </c>
      <c r="C55" t="s">
        <v>168</v>
      </c>
      <c r="D55" t="s">
        <v>92</v>
      </c>
      <c r="E55" t="s">
        <v>68</v>
      </c>
      <c r="F55">
        <v>4</v>
      </c>
      <c r="G55" t="s">
        <v>169</v>
      </c>
      <c r="J55">
        <v>0</v>
      </c>
      <c r="K55">
        <v>27</v>
      </c>
      <c r="L55" t="str">
        <f>IFERROR(VLOOKUP(C55,'Members List'!H:H,1,FALSE),"")</f>
        <v>Luke Skehan</v>
      </c>
      <c r="M55" t="str">
        <f>IFERROR(VLOOKUP(L55,'Members List'!H:I,2,FALSE),"")</f>
        <v>Race - Junior (U15/U17/U19)</v>
      </c>
      <c r="N55">
        <v>2</v>
      </c>
    </row>
    <row r="56" spans="1:14" x14ac:dyDescent="0.25">
      <c r="A56" t="s">
        <v>66</v>
      </c>
      <c r="B56">
        <v>81</v>
      </c>
      <c r="C56" t="s">
        <v>170</v>
      </c>
      <c r="D56" t="s">
        <v>92</v>
      </c>
      <c r="E56" t="s">
        <v>68</v>
      </c>
      <c r="F56">
        <v>3</v>
      </c>
      <c r="G56" s="1">
        <v>3.7219687500000001E-2</v>
      </c>
      <c r="J56">
        <v>0</v>
      </c>
      <c r="K56">
        <v>47</v>
      </c>
      <c r="L56" t="str">
        <f>IFERROR(VLOOKUP(C56,'Members List'!H:H,1,FALSE),"")</f>
        <v>Adam Jones</v>
      </c>
      <c r="M56" t="str">
        <f>IFERROR(VLOOKUP(L56,'Members List'!H:I,2,FALSE),"")</f>
        <v>Race - Masters U65</v>
      </c>
      <c r="N56">
        <v>2</v>
      </c>
    </row>
    <row r="57" spans="1:14" x14ac:dyDescent="0.25">
      <c r="A57">
        <v>1</v>
      </c>
      <c r="B57">
        <v>53</v>
      </c>
      <c r="C57" t="s">
        <v>171</v>
      </c>
      <c r="D57" t="s">
        <v>172</v>
      </c>
      <c r="E57" s="1">
        <v>1.0231122685185185E-2</v>
      </c>
      <c r="F57">
        <v>5</v>
      </c>
      <c r="G57" t="s">
        <v>173</v>
      </c>
      <c r="H57">
        <v>0</v>
      </c>
      <c r="I57">
        <v>0</v>
      </c>
      <c r="J57">
        <v>0</v>
      </c>
      <c r="K57" t="s">
        <v>174</v>
      </c>
      <c r="L57" t="str">
        <f>IFERROR(VLOOKUP(C57,'Members List'!H:H,1,FALSE),"")</f>
        <v>Calum Milne</v>
      </c>
      <c r="M57" t="str">
        <f>IFERROR(VLOOKUP(L57,'Members List'!H:I,2,FALSE),"")</f>
        <v>Race - Junior (U15/U17/U19)</v>
      </c>
      <c r="N57">
        <v>12</v>
      </c>
    </row>
    <row r="58" spans="1:14" x14ac:dyDescent="0.25">
      <c r="A58">
        <v>2</v>
      </c>
      <c r="B58">
        <v>43</v>
      </c>
      <c r="C58" t="s">
        <v>175</v>
      </c>
      <c r="D58" t="s">
        <v>172</v>
      </c>
      <c r="E58" s="1">
        <v>1.0223055555555556E-2</v>
      </c>
      <c r="F58">
        <v>5</v>
      </c>
      <c r="G58" t="s">
        <v>176</v>
      </c>
      <c r="H58">
        <v>5.0000000000000001E-3</v>
      </c>
      <c r="I58">
        <v>5.0000000000000001E-3</v>
      </c>
      <c r="J58">
        <v>0</v>
      </c>
      <c r="K58">
        <v>19</v>
      </c>
      <c r="L58" t="str">
        <f>IFERROR(VLOOKUP(C58,'Members List'!H:H,1,FALSE),"")</f>
        <v>Michael White</v>
      </c>
      <c r="M58" t="str">
        <f>IFERROR(VLOOKUP(L58,'Members List'!H:I,2,FALSE),"")</f>
        <v>Race - Masters - Regional</v>
      </c>
      <c r="N58">
        <v>8</v>
      </c>
    </row>
    <row r="59" spans="1:14" x14ac:dyDescent="0.25">
      <c r="A59">
        <v>3</v>
      </c>
      <c r="B59">
        <v>64</v>
      </c>
      <c r="C59" t="s">
        <v>177</v>
      </c>
      <c r="D59" t="s">
        <v>172</v>
      </c>
      <c r="E59" s="1">
        <v>1.0245000000000001E-2</v>
      </c>
      <c r="F59">
        <v>5</v>
      </c>
      <c r="G59" t="s">
        <v>178</v>
      </c>
      <c r="H59">
        <v>0.97299999999999998</v>
      </c>
      <c r="I59">
        <v>0.96799999999999997</v>
      </c>
      <c r="J59">
        <v>0</v>
      </c>
      <c r="K59">
        <v>64</v>
      </c>
      <c r="L59" t="str">
        <f>IFERROR(VLOOKUP(C59,'Members List'!H:H,1,FALSE),"")</f>
        <v>Mark Duchesne</v>
      </c>
      <c r="M59" t="str">
        <f>IFERROR(VLOOKUP(L59,'Members List'!H:I,2,FALSE),"")</f>
        <v>Race - Masters (U65)</v>
      </c>
    </row>
    <row r="60" spans="1:14" x14ac:dyDescent="0.25">
      <c r="A60">
        <v>4</v>
      </c>
      <c r="B60">
        <v>13</v>
      </c>
      <c r="C60" t="s">
        <v>179</v>
      </c>
      <c r="D60" t="s">
        <v>172</v>
      </c>
      <c r="E60" s="1">
        <v>1.0233611111111112E-2</v>
      </c>
      <c r="F60">
        <v>5</v>
      </c>
      <c r="G60" t="s">
        <v>180</v>
      </c>
      <c r="H60">
        <v>1.1359999999999999</v>
      </c>
      <c r="I60">
        <v>0.16300000000000001</v>
      </c>
      <c r="J60">
        <v>0</v>
      </c>
      <c r="K60">
        <v>4</v>
      </c>
      <c r="L60" t="str">
        <f>IFERROR(VLOOKUP(C60,'Members List'!H:H,1,FALSE),"")</f>
        <v>Dharlia Haines</v>
      </c>
      <c r="M60" t="str">
        <f>IFERROR(VLOOKUP(L60,'Members List'!H:I,2,FALSE),"")</f>
        <v>Race - Junior (U15/U17/U19)</v>
      </c>
      <c r="N60">
        <v>5</v>
      </c>
    </row>
    <row r="61" spans="1:14" x14ac:dyDescent="0.25">
      <c r="A61">
        <v>5</v>
      </c>
      <c r="B61">
        <v>98</v>
      </c>
      <c r="C61" t="s">
        <v>181</v>
      </c>
      <c r="D61" t="s">
        <v>172</v>
      </c>
      <c r="E61" s="1">
        <v>1.0242291666666667E-2</v>
      </c>
      <c r="F61">
        <v>5</v>
      </c>
      <c r="G61" t="s">
        <v>182</v>
      </c>
      <c r="H61">
        <v>1.256</v>
      </c>
      <c r="I61">
        <v>0.12</v>
      </c>
      <c r="J61">
        <v>0</v>
      </c>
      <c r="K61" t="s">
        <v>183</v>
      </c>
      <c r="L61" t="str">
        <f>IFERROR(VLOOKUP(C61,'Members List'!H:H,1,FALSE),"")</f>
        <v/>
      </c>
      <c r="M61" t="str">
        <f>IFERROR(VLOOKUP(L61,'Members List'!H:I,2,FALSE),"")</f>
        <v/>
      </c>
    </row>
    <row r="62" spans="1:14" x14ac:dyDescent="0.25">
      <c r="A62">
        <v>6</v>
      </c>
      <c r="B62">
        <v>26</v>
      </c>
      <c r="C62" t="s">
        <v>184</v>
      </c>
      <c r="D62" t="s">
        <v>172</v>
      </c>
      <c r="E62" s="1">
        <v>1.0234212962962964E-2</v>
      </c>
      <c r="F62">
        <v>5</v>
      </c>
      <c r="G62" t="s">
        <v>185</v>
      </c>
      <c r="H62">
        <v>1.383</v>
      </c>
      <c r="I62">
        <v>0.127</v>
      </c>
      <c r="J62">
        <v>0</v>
      </c>
      <c r="K62" t="s">
        <v>186</v>
      </c>
      <c r="L62" t="str">
        <f>IFERROR(VLOOKUP(C62,'Members List'!H:H,1,FALSE),"")</f>
        <v>Michael Baker</v>
      </c>
      <c r="M62" t="str">
        <f>IFERROR(VLOOKUP(L62,'Members List'!H:I,2,FALSE),"")</f>
        <v>Race - Junior (U15/U17/U19)</v>
      </c>
      <c r="N62">
        <v>3</v>
      </c>
    </row>
    <row r="63" spans="1:14" x14ac:dyDescent="0.25">
      <c r="A63">
        <v>7</v>
      </c>
      <c r="B63">
        <v>70</v>
      </c>
      <c r="C63" t="s">
        <v>187</v>
      </c>
      <c r="D63" t="s">
        <v>172</v>
      </c>
      <c r="E63" s="1">
        <v>1.0247407407407408E-2</v>
      </c>
      <c r="F63">
        <v>5</v>
      </c>
      <c r="G63" t="s">
        <v>188</v>
      </c>
      <c r="H63">
        <v>1.46</v>
      </c>
      <c r="I63">
        <v>7.6999999999999999E-2</v>
      </c>
      <c r="J63">
        <v>0</v>
      </c>
      <c r="K63">
        <v>70</v>
      </c>
      <c r="L63" t="str">
        <f>IFERROR(VLOOKUP(C63,'Members List'!H:H,1,FALSE),"")</f>
        <v>Jason Barnes</v>
      </c>
      <c r="M63" t="str">
        <f>IFERROR(VLOOKUP(L63,'Members List'!H:I,2,FALSE),"")</f>
        <v>Race - Masters - Regional</v>
      </c>
      <c r="N63">
        <v>2</v>
      </c>
    </row>
    <row r="64" spans="1:14" x14ac:dyDescent="0.25">
      <c r="A64">
        <v>8</v>
      </c>
      <c r="B64">
        <v>66</v>
      </c>
      <c r="C64" t="s">
        <v>189</v>
      </c>
      <c r="D64" t="s">
        <v>172</v>
      </c>
      <c r="E64" s="1">
        <v>1.0270590277777778E-2</v>
      </c>
      <c r="F64">
        <v>5</v>
      </c>
      <c r="G64" t="s">
        <v>190</v>
      </c>
      <c r="H64">
        <v>2.4780000000000002</v>
      </c>
      <c r="I64">
        <v>1.018</v>
      </c>
      <c r="J64">
        <v>0</v>
      </c>
      <c r="K64">
        <v>66</v>
      </c>
      <c r="L64" t="str">
        <f>IFERROR(VLOOKUP(C64,'Members List'!H:H,1,FALSE),"")</f>
        <v>David Kennedy</v>
      </c>
      <c r="M64" t="str">
        <f>IFERROR(VLOOKUP(L64,'Members List'!H:I,2,FALSE),"")</f>
        <v>Race - Masters - Regional</v>
      </c>
      <c r="N64">
        <v>2</v>
      </c>
    </row>
    <row r="65" spans="1:14" x14ac:dyDescent="0.25">
      <c r="A65">
        <v>9</v>
      </c>
      <c r="B65">
        <v>21</v>
      </c>
      <c r="C65" t="s">
        <v>191</v>
      </c>
      <c r="D65" t="s">
        <v>172</v>
      </c>
      <c r="E65" s="1">
        <v>1.0260104166666667E-2</v>
      </c>
      <c r="F65">
        <v>5</v>
      </c>
      <c r="G65" t="s">
        <v>192</v>
      </c>
      <c r="H65">
        <v>2.9649999999999999</v>
      </c>
      <c r="I65">
        <v>0.48699999999999999</v>
      </c>
      <c r="J65">
        <v>0</v>
      </c>
      <c r="K65">
        <v>21</v>
      </c>
      <c r="L65" t="str">
        <f>IFERROR(VLOOKUP(C65,'Members List'!H:H,1,FALSE),"")</f>
        <v/>
      </c>
      <c r="M65" t="str">
        <f>IFERROR(VLOOKUP(L65,'Members List'!H:I,2,FALSE),"")</f>
        <v/>
      </c>
    </row>
    <row r="66" spans="1:14" x14ac:dyDescent="0.25">
      <c r="A66">
        <v>10</v>
      </c>
      <c r="B66">
        <v>63</v>
      </c>
      <c r="C66" t="s">
        <v>193</v>
      </c>
      <c r="D66" t="s">
        <v>172</v>
      </c>
      <c r="E66" s="1">
        <v>1.0275925925925926E-2</v>
      </c>
      <c r="F66">
        <v>5</v>
      </c>
      <c r="G66" t="s">
        <v>194</v>
      </c>
      <c r="H66">
        <v>3.7250000000000001</v>
      </c>
      <c r="I66">
        <v>0.76</v>
      </c>
      <c r="J66">
        <v>0</v>
      </c>
      <c r="K66">
        <v>63</v>
      </c>
      <c r="L66" t="str">
        <f>IFERROR(VLOOKUP(C66,'Members List'!H:H,1,FALSE),"")</f>
        <v/>
      </c>
      <c r="M66" t="str">
        <f>IFERROR(VLOOKUP(L66,'Members List'!H:I,2,FALSE),"")</f>
        <v/>
      </c>
    </row>
    <row r="67" spans="1:14" x14ac:dyDescent="0.25">
      <c r="A67">
        <v>11</v>
      </c>
      <c r="B67">
        <v>34</v>
      </c>
      <c r="C67" t="s">
        <v>195</v>
      </c>
      <c r="D67" t="s">
        <v>172</v>
      </c>
      <c r="E67" s="1">
        <v>1.0306203703703705E-2</v>
      </c>
      <c r="F67">
        <v>5</v>
      </c>
      <c r="G67" t="s">
        <v>196</v>
      </c>
      <c r="H67">
        <v>7.6890000000000001</v>
      </c>
      <c r="I67">
        <v>3.964</v>
      </c>
      <c r="J67">
        <v>0</v>
      </c>
      <c r="K67">
        <v>34</v>
      </c>
      <c r="L67" t="str">
        <f>IFERROR(VLOOKUP(C67,'Members List'!H:H,1,FALSE),"")</f>
        <v>Timothy Boardman</v>
      </c>
      <c r="M67" t="str">
        <f>IFERROR(VLOOKUP(L67,'Members List'!H:I,2,FALSE),"")</f>
        <v>Race - Masters - Regional</v>
      </c>
      <c r="N67">
        <v>2</v>
      </c>
    </row>
    <row r="68" spans="1:14" x14ac:dyDescent="0.25">
      <c r="A68">
        <v>12</v>
      </c>
      <c r="B68">
        <v>68</v>
      </c>
      <c r="C68" t="s">
        <v>197</v>
      </c>
      <c r="D68" t="s">
        <v>172</v>
      </c>
      <c r="E68" s="1">
        <v>1.0373576388888891E-2</v>
      </c>
      <c r="F68">
        <v>5</v>
      </c>
      <c r="G68" t="s">
        <v>198</v>
      </c>
      <c r="H68">
        <v>13.11</v>
      </c>
      <c r="I68">
        <v>5.4210000000000003</v>
      </c>
      <c r="J68">
        <v>0</v>
      </c>
      <c r="K68">
        <v>68</v>
      </c>
      <c r="L68" t="str">
        <f>IFERROR(VLOOKUP(C68,'Members List'!H:H,1,FALSE),"")</f>
        <v>Colin Day</v>
      </c>
      <c r="M68" t="str">
        <f>IFERROR(VLOOKUP(L68,'Members List'!H:I,2,FALSE),"")</f>
        <v>Race - Masters - Regional</v>
      </c>
      <c r="N68">
        <v>2</v>
      </c>
    </row>
    <row r="69" spans="1:14" x14ac:dyDescent="0.25">
      <c r="A69">
        <v>13</v>
      </c>
      <c r="B69">
        <v>55</v>
      </c>
      <c r="C69" t="s">
        <v>199</v>
      </c>
      <c r="D69" t="s">
        <v>172</v>
      </c>
      <c r="E69" s="1">
        <v>1.0420439814814815E-2</v>
      </c>
      <c r="F69">
        <v>5</v>
      </c>
      <c r="G69" t="s">
        <v>200</v>
      </c>
      <c r="H69">
        <v>15.026</v>
      </c>
      <c r="I69">
        <v>1.9159999999999999</v>
      </c>
      <c r="J69">
        <v>0</v>
      </c>
      <c r="K69">
        <v>43</v>
      </c>
      <c r="L69" t="str">
        <f>IFERROR(VLOOKUP(C69,'Members List'!H:H,1,FALSE),"")</f>
        <v/>
      </c>
      <c r="M69" t="str">
        <f>IFERROR(VLOOKUP(L69,'Members List'!H:I,2,FALSE),"")</f>
        <v/>
      </c>
    </row>
    <row r="70" spans="1:14" x14ac:dyDescent="0.25">
      <c r="A70">
        <v>14</v>
      </c>
      <c r="B70">
        <v>77</v>
      </c>
      <c r="C70" t="s">
        <v>201</v>
      </c>
      <c r="D70" t="s">
        <v>172</v>
      </c>
      <c r="E70" s="1">
        <v>1.0464976851851852E-2</v>
      </c>
      <c r="F70">
        <v>5</v>
      </c>
      <c r="G70" t="s">
        <v>202</v>
      </c>
      <c r="H70">
        <v>18.613</v>
      </c>
      <c r="I70">
        <v>3.5870000000000002</v>
      </c>
      <c r="J70">
        <v>0</v>
      </c>
      <c r="K70" t="s">
        <v>203</v>
      </c>
      <c r="L70" t="str">
        <f>IFERROR(VLOOKUP(C70,'Members List'!H:H,1,FALSE),"")</f>
        <v>Bruce Barrington</v>
      </c>
      <c r="M70" t="str">
        <f>IFERROR(VLOOKUP(L70,'Members List'!H:I,2,FALSE),"")</f>
        <v>Race - Masters U65</v>
      </c>
      <c r="N70">
        <v>2</v>
      </c>
    </row>
    <row r="71" spans="1:14" x14ac:dyDescent="0.25">
      <c r="A71">
        <v>15</v>
      </c>
      <c r="B71">
        <v>42</v>
      </c>
      <c r="C71" t="s">
        <v>204</v>
      </c>
      <c r="D71" t="s">
        <v>172</v>
      </c>
      <c r="E71" s="1">
        <v>1.0445023148148149E-2</v>
      </c>
      <c r="F71">
        <v>5</v>
      </c>
      <c r="G71" t="s">
        <v>205</v>
      </c>
      <c r="H71">
        <v>19.044</v>
      </c>
      <c r="I71">
        <v>0.43099999999999999</v>
      </c>
      <c r="J71">
        <v>0</v>
      </c>
      <c r="K71">
        <v>18</v>
      </c>
      <c r="L71" t="str">
        <f>IFERROR(VLOOKUP(C71,'Members List'!H:H,1,FALSE),"")</f>
        <v>Mark Antoniades</v>
      </c>
      <c r="M71" t="str">
        <f>IFERROR(VLOOKUP(L71,'Members List'!H:I,2,FALSE),"")</f>
        <v>Race - Masters (U65)</v>
      </c>
    </row>
    <row r="72" spans="1:14" x14ac:dyDescent="0.25">
      <c r="A72">
        <v>16</v>
      </c>
      <c r="B72">
        <v>67</v>
      </c>
      <c r="C72" t="s">
        <v>206</v>
      </c>
      <c r="D72" t="s">
        <v>172</v>
      </c>
      <c r="E72" s="1">
        <v>1.0581770833333332E-2</v>
      </c>
      <c r="F72">
        <v>5</v>
      </c>
      <c r="G72" t="s">
        <v>207</v>
      </c>
      <c r="H72">
        <v>29.582000000000001</v>
      </c>
      <c r="I72">
        <v>10.538</v>
      </c>
      <c r="J72">
        <v>0</v>
      </c>
      <c r="K72">
        <v>67</v>
      </c>
      <c r="L72" t="str">
        <f>IFERROR(VLOOKUP(C72,'Members List'!H:H,1,FALSE),"")</f>
        <v/>
      </c>
      <c r="M72" t="str">
        <f>IFERROR(VLOOKUP(L72,'Members List'!H:I,2,FALSE),"")</f>
        <v/>
      </c>
    </row>
    <row r="73" spans="1:14" x14ac:dyDescent="0.25">
      <c r="A73">
        <v>17</v>
      </c>
      <c r="B73">
        <v>58</v>
      </c>
      <c r="C73" t="s">
        <v>208</v>
      </c>
      <c r="D73" t="s">
        <v>172</v>
      </c>
      <c r="E73" s="1">
        <v>1.0770775462962963E-2</v>
      </c>
      <c r="F73">
        <v>5</v>
      </c>
      <c r="G73" t="s">
        <v>209</v>
      </c>
      <c r="H73">
        <v>46.875</v>
      </c>
      <c r="I73">
        <v>17.292999999999999</v>
      </c>
      <c r="J73">
        <v>0</v>
      </c>
      <c r="K73">
        <v>46</v>
      </c>
      <c r="L73" t="str">
        <f>IFERROR(VLOOKUP(C73,'Members List'!H:H,1,FALSE),"")</f>
        <v>Shane Clarke</v>
      </c>
      <c r="M73" t="str">
        <f>IFERROR(VLOOKUP(L73,'Members List'!H:I,2,FALSE),"")</f>
        <v>Race - Masters (U65)</v>
      </c>
      <c r="N73">
        <v>2</v>
      </c>
    </row>
    <row r="74" spans="1:14" x14ac:dyDescent="0.25">
      <c r="A74">
        <v>18</v>
      </c>
      <c r="B74">
        <v>60</v>
      </c>
      <c r="C74" t="s">
        <v>210</v>
      </c>
      <c r="D74" t="s">
        <v>172</v>
      </c>
      <c r="E74" s="1">
        <v>1.07890625E-2</v>
      </c>
      <c r="F74">
        <v>5</v>
      </c>
      <c r="G74" t="s">
        <v>211</v>
      </c>
      <c r="H74">
        <v>47.045999999999999</v>
      </c>
      <c r="I74">
        <v>0.17100000000000001</v>
      </c>
      <c r="J74">
        <v>0</v>
      </c>
      <c r="K74">
        <v>60</v>
      </c>
      <c r="L74" t="str">
        <f>IFERROR(VLOOKUP(C74,'Members List'!H:H,1,FALSE),"")</f>
        <v>Ashton Sime</v>
      </c>
      <c r="M74" t="str">
        <f>IFERROR(VLOOKUP(L74,'Members List'!H:I,2,FALSE),"")</f>
        <v>Race - Kids (U9/U11/U13)</v>
      </c>
      <c r="N74">
        <v>2</v>
      </c>
    </row>
    <row r="75" spans="1:14" x14ac:dyDescent="0.25">
      <c r="A75">
        <v>19</v>
      </c>
      <c r="B75">
        <v>47</v>
      </c>
      <c r="C75" t="s">
        <v>212</v>
      </c>
      <c r="D75" t="s">
        <v>172</v>
      </c>
      <c r="E75" s="1">
        <v>1.1256226851851852E-2</v>
      </c>
      <c r="F75">
        <v>5</v>
      </c>
      <c r="G75" t="s">
        <v>213</v>
      </c>
      <c r="H75" t="s">
        <v>214</v>
      </c>
      <c r="I75">
        <v>41.024000000000001</v>
      </c>
      <c r="J75">
        <v>0</v>
      </c>
      <c r="K75">
        <v>26</v>
      </c>
      <c r="L75" t="str">
        <f>IFERROR(VLOOKUP(C75,'Members List'!H:H,1,FALSE),"")</f>
        <v>Hayden Thorpe</v>
      </c>
      <c r="M75" t="str">
        <f>IFERROR(VLOOKUP(L75,'Members List'!H:I,2,FALSE),"")</f>
        <v>Race - Elite and U23 - Regional</v>
      </c>
      <c r="N75">
        <v>2</v>
      </c>
    </row>
    <row r="76" spans="1:14" x14ac:dyDescent="0.25">
      <c r="A76">
        <v>20</v>
      </c>
      <c r="B76">
        <v>7</v>
      </c>
      <c r="C76" t="s">
        <v>215</v>
      </c>
      <c r="D76" t="s">
        <v>172</v>
      </c>
      <c r="E76" s="1">
        <v>1.1242974537037037E-2</v>
      </c>
      <c r="F76">
        <v>5</v>
      </c>
      <c r="G76" t="s">
        <v>216</v>
      </c>
      <c r="H76" t="s">
        <v>217</v>
      </c>
      <c r="I76">
        <v>0.47</v>
      </c>
      <c r="J76">
        <v>0</v>
      </c>
      <c r="K76">
        <v>7</v>
      </c>
      <c r="L76" t="str">
        <f>IFERROR(VLOOKUP(C76,'Members List'!H:H,1,FALSE),"")</f>
        <v>Jonathan King</v>
      </c>
      <c r="M76" t="str">
        <f>IFERROR(VLOOKUP(L76,'Members List'!H:I,2,FALSE),"")</f>
        <v>Race - Elite and U23</v>
      </c>
      <c r="N76">
        <v>2</v>
      </c>
    </row>
    <row r="77" spans="1:14" x14ac:dyDescent="0.25">
      <c r="A77">
        <v>21</v>
      </c>
      <c r="B77">
        <v>52</v>
      </c>
      <c r="C77" t="s">
        <v>218</v>
      </c>
      <c r="D77" t="s">
        <v>172</v>
      </c>
      <c r="E77" s="1">
        <v>1.2443888888888888E-2</v>
      </c>
      <c r="F77">
        <v>5</v>
      </c>
      <c r="G77" t="s">
        <v>219</v>
      </c>
      <c r="H77" t="s">
        <v>220</v>
      </c>
      <c r="I77" t="s">
        <v>221</v>
      </c>
      <c r="J77">
        <v>0</v>
      </c>
      <c r="K77">
        <v>35</v>
      </c>
      <c r="L77" t="str">
        <f>IFERROR(VLOOKUP(C77,'Members List'!H:H,1,FALSE),"")</f>
        <v>Cory Gaidzionis</v>
      </c>
      <c r="M77" t="str">
        <f>IFERROR(VLOOKUP(L77,'Members List'!H:I,2,FALSE),"")</f>
        <v>Race - Masters U65</v>
      </c>
      <c r="N77">
        <v>2</v>
      </c>
    </row>
    <row r="78" spans="1:14" x14ac:dyDescent="0.25">
      <c r="A78" t="s">
        <v>66</v>
      </c>
      <c r="B78">
        <v>9</v>
      </c>
      <c r="C78" t="s">
        <v>222</v>
      </c>
      <c r="D78" t="s">
        <v>172</v>
      </c>
      <c r="E78" t="s">
        <v>68</v>
      </c>
      <c r="F78">
        <v>1</v>
      </c>
      <c r="G78" s="1">
        <v>2.0250787037037036E-2</v>
      </c>
      <c r="H78" t="s">
        <v>84</v>
      </c>
      <c r="I78" t="s">
        <v>84</v>
      </c>
      <c r="J78">
        <v>0</v>
      </c>
      <c r="K78">
        <v>9</v>
      </c>
      <c r="L78" t="str">
        <f>IFERROR(VLOOKUP(C78,'Members List'!H:H,1,FALSE),"")</f>
        <v>Ric SVANBERG</v>
      </c>
      <c r="M78" t="str">
        <f>IFERROR(VLOOKUP(L78,'Members List'!H:I,2,FALSE),"")</f>
        <v>Race - Masters U65</v>
      </c>
      <c r="N78">
        <v>1</v>
      </c>
    </row>
    <row r="79" spans="1:14" x14ac:dyDescent="0.25">
      <c r="A79" t="s">
        <v>66</v>
      </c>
      <c r="B79">
        <v>44</v>
      </c>
      <c r="C79" t="s">
        <v>223</v>
      </c>
      <c r="D79" t="s">
        <v>172</v>
      </c>
      <c r="E79" t="s">
        <v>68</v>
      </c>
      <c r="G79" s="1">
        <v>1.0282372685185186E-2</v>
      </c>
      <c r="H79" t="s">
        <v>224</v>
      </c>
      <c r="I79" t="s">
        <v>70</v>
      </c>
      <c r="J79">
        <v>0</v>
      </c>
      <c r="K79" t="s">
        <v>225</v>
      </c>
      <c r="L79" t="str">
        <f>IFERROR(VLOOKUP(C79,'Members List'!H:H,1,FALSE),"")</f>
        <v>Nick Cowie</v>
      </c>
      <c r="M79" t="str">
        <f>IFERROR(VLOOKUP(L79,'Members List'!H:I,2,FALSE),"")</f>
        <v>Race - Masters - Regional</v>
      </c>
      <c r="N79">
        <v>1</v>
      </c>
    </row>
    <row r="80" spans="1:14" x14ac:dyDescent="0.25">
      <c r="A80" t="s">
        <v>66</v>
      </c>
      <c r="B80">
        <v>25</v>
      </c>
      <c r="C80" t="s">
        <v>226</v>
      </c>
      <c r="D80" t="s">
        <v>172</v>
      </c>
      <c r="E80" t="s">
        <v>68</v>
      </c>
      <c r="F80">
        <v>4</v>
      </c>
      <c r="G80" t="s">
        <v>227</v>
      </c>
      <c r="J80">
        <v>0</v>
      </c>
      <c r="K80" t="s">
        <v>228</v>
      </c>
      <c r="L80" t="str">
        <f>IFERROR(VLOOKUP(C80,'Members List'!H:H,1,FALSE),"")</f>
        <v>Dave Baker</v>
      </c>
      <c r="M80" t="str">
        <f>IFERROR(VLOOKUP(L80,'Members List'!H:I,2,FALSE),"")</f>
        <v>Race - Masters - Regional</v>
      </c>
      <c r="N80">
        <v>2</v>
      </c>
    </row>
    <row r="81" spans="1:14" x14ac:dyDescent="0.25">
      <c r="A81" t="s">
        <v>66</v>
      </c>
      <c r="B81">
        <v>71</v>
      </c>
      <c r="C81" t="s">
        <v>229</v>
      </c>
      <c r="D81" t="s">
        <v>172</v>
      </c>
      <c r="E81" t="s">
        <v>68</v>
      </c>
      <c r="F81">
        <v>4</v>
      </c>
      <c r="G81" t="s">
        <v>230</v>
      </c>
      <c r="J81">
        <v>0</v>
      </c>
      <c r="K81">
        <v>71</v>
      </c>
      <c r="L81" t="str">
        <f>IFERROR(VLOOKUP(C81,'Members List'!H:H,1,FALSE),"")</f>
        <v/>
      </c>
      <c r="M81" t="str">
        <f>IFERROR(VLOOKUP(L81,'Members List'!H:I,2,FALSE),"")</f>
        <v/>
      </c>
      <c r="N81">
        <v>1</v>
      </c>
    </row>
    <row r="82" spans="1:14" x14ac:dyDescent="0.25">
      <c r="A82" t="s">
        <v>66</v>
      </c>
      <c r="B82">
        <v>23</v>
      </c>
      <c r="C82" t="s">
        <v>231</v>
      </c>
      <c r="D82" t="s">
        <v>172</v>
      </c>
      <c r="E82" t="s">
        <v>68</v>
      </c>
      <c r="F82">
        <v>3</v>
      </c>
      <c r="G82" s="1">
        <v>4.0480868055555556E-2</v>
      </c>
      <c r="J82">
        <v>0</v>
      </c>
      <c r="K82" t="s">
        <v>232</v>
      </c>
      <c r="L82" t="str">
        <f>IFERROR(VLOOKUP(C82,'Members List'!H:H,1,FALSE),"")</f>
        <v/>
      </c>
      <c r="M82" t="str">
        <f>IFERROR(VLOOKUP(L82,'Members List'!H:I,2,FALSE),"")</f>
        <v/>
      </c>
      <c r="N82">
        <v>1</v>
      </c>
    </row>
    <row r="83" spans="1:14" x14ac:dyDescent="0.25">
      <c r="A83" t="s">
        <v>66</v>
      </c>
      <c r="B83">
        <v>33</v>
      </c>
      <c r="C83" t="s">
        <v>233</v>
      </c>
      <c r="D83" t="s">
        <v>172</v>
      </c>
      <c r="E83" t="s">
        <v>68</v>
      </c>
      <c r="J83">
        <v>0</v>
      </c>
      <c r="K83">
        <v>33</v>
      </c>
      <c r="L83" t="str">
        <f>IFERROR(VLOOKUP(C83,'Members List'!H:H,1,FALSE),"")</f>
        <v>Albert Ullbricht</v>
      </c>
      <c r="M83" t="str">
        <f>IFERROR(VLOOKUP(L83,'Members List'!H:I,2,FALSE),"")</f>
        <v>Race - Elite and U23</v>
      </c>
      <c r="N83">
        <v>1</v>
      </c>
    </row>
    <row r="84" spans="1:14" x14ac:dyDescent="0.25">
      <c r="A84">
        <v>1</v>
      </c>
      <c r="B84">
        <v>17</v>
      </c>
      <c r="C84" t="s">
        <v>234</v>
      </c>
      <c r="D84" t="s">
        <v>235</v>
      </c>
      <c r="E84" s="1">
        <v>1.1785879629629631E-2</v>
      </c>
      <c r="F84">
        <v>4</v>
      </c>
      <c r="G84" t="s">
        <v>236</v>
      </c>
      <c r="H84">
        <v>0</v>
      </c>
      <c r="I84">
        <v>0</v>
      </c>
      <c r="J84">
        <v>0</v>
      </c>
      <c r="K84">
        <v>12</v>
      </c>
      <c r="L84" t="str">
        <f>IFERROR(VLOOKUP(C84,'Members List'!H:H,1,FALSE),"")</f>
        <v>Roger De Pontes</v>
      </c>
      <c r="M84" t="str">
        <f>IFERROR(VLOOKUP(L84,'Members List'!H:I,2,FALSE),"")</f>
        <v>Race - Masters - Regional</v>
      </c>
      <c r="N84">
        <v>8</v>
      </c>
    </row>
    <row r="85" spans="1:14" x14ac:dyDescent="0.25">
      <c r="A85">
        <v>2</v>
      </c>
      <c r="B85">
        <v>95</v>
      </c>
      <c r="C85" t="s">
        <v>237</v>
      </c>
      <c r="D85" t="s">
        <v>235</v>
      </c>
      <c r="E85" s="1">
        <v>1.1804745370370372E-2</v>
      </c>
      <c r="F85">
        <v>4</v>
      </c>
      <c r="G85" t="s">
        <v>238</v>
      </c>
      <c r="H85">
        <v>1.83</v>
      </c>
      <c r="I85">
        <v>1.83</v>
      </c>
      <c r="J85">
        <v>0</v>
      </c>
      <c r="K85">
        <v>95</v>
      </c>
      <c r="L85" t="str">
        <f>IFERROR(VLOOKUP(C85,'Members List'!H:H,1,FALSE),"")</f>
        <v/>
      </c>
      <c r="M85" t="str">
        <f>IFERROR(VLOOKUP(L85,'Members List'!H:I,2,FALSE),"")</f>
        <v/>
      </c>
    </row>
    <row r="86" spans="1:14" x14ac:dyDescent="0.25">
      <c r="A86">
        <v>3</v>
      </c>
      <c r="B86">
        <v>11</v>
      </c>
      <c r="C86" t="s">
        <v>239</v>
      </c>
      <c r="D86" t="s">
        <v>235</v>
      </c>
      <c r="E86" s="1">
        <v>1.1871145833333333E-2</v>
      </c>
      <c r="F86">
        <v>4</v>
      </c>
      <c r="G86" t="s">
        <v>240</v>
      </c>
      <c r="H86">
        <v>6.88</v>
      </c>
      <c r="I86">
        <v>5.05</v>
      </c>
      <c r="J86">
        <v>0</v>
      </c>
      <c r="K86">
        <v>2</v>
      </c>
      <c r="L86" t="str">
        <f>IFERROR(VLOOKUP(C86,'Members List'!H:H,1,FALSE),"")</f>
        <v>Paul Taylor</v>
      </c>
      <c r="M86" t="str">
        <f>IFERROR(VLOOKUP(L86,'Members List'!H:I,2,FALSE),"")</f>
        <v>Race - Masters U65</v>
      </c>
      <c r="N86">
        <v>6</v>
      </c>
    </row>
    <row r="87" spans="1:14" x14ac:dyDescent="0.25">
      <c r="A87">
        <v>4</v>
      </c>
      <c r="B87">
        <v>93</v>
      </c>
      <c r="C87" t="s">
        <v>241</v>
      </c>
      <c r="D87" t="s">
        <v>235</v>
      </c>
      <c r="E87" s="1">
        <v>1.1940671296296295E-2</v>
      </c>
      <c r="F87">
        <v>4</v>
      </c>
      <c r="G87" t="s">
        <v>242</v>
      </c>
      <c r="H87">
        <v>13.09</v>
      </c>
      <c r="I87">
        <v>6.21</v>
      </c>
      <c r="J87">
        <v>0</v>
      </c>
      <c r="K87" t="s">
        <v>243</v>
      </c>
      <c r="L87" t="str">
        <f>IFERROR(VLOOKUP(C87,'Members List'!H:H,1,FALSE),"")</f>
        <v>Clint Hort</v>
      </c>
      <c r="M87" t="str">
        <f>IFERROR(VLOOKUP(L87,'Members List'!H:I,2,FALSE),"")</f>
        <v>Race - Masters - Regional</v>
      </c>
      <c r="N87">
        <v>3</v>
      </c>
    </row>
    <row r="88" spans="1:14" x14ac:dyDescent="0.25">
      <c r="A88">
        <v>5</v>
      </c>
      <c r="B88">
        <v>30</v>
      </c>
      <c r="C88" t="s">
        <v>244</v>
      </c>
      <c r="D88" t="s">
        <v>235</v>
      </c>
      <c r="E88" s="1">
        <v>1.2367569444444443E-2</v>
      </c>
      <c r="F88">
        <v>4</v>
      </c>
      <c r="G88" t="s">
        <v>245</v>
      </c>
      <c r="H88" t="s">
        <v>246</v>
      </c>
      <c r="I88" t="s">
        <v>247</v>
      </c>
      <c r="J88">
        <v>0</v>
      </c>
      <c r="K88">
        <v>30</v>
      </c>
      <c r="L88" t="str">
        <f>IFERROR(VLOOKUP(C88,'Members List'!H:H,1,FALSE),"")</f>
        <v>Tony Da Silva</v>
      </c>
      <c r="M88" t="str">
        <f>IFERROR(VLOOKUP(L88,'Members List'!H:I,2,FALSE),"")</f>
        <v>Race - Masters U65</v>
      </c>
      <c r="N88">
        <v>2</v>
      </c>
    </row>
    <row r="89" spans="1:14" x14ac:dyDescent="0.25">
      <c r="A89">
        <v>6</v>
      </c>
      <c r="B89">
        <v>41</v>
      </c>
      <c r="C89" t="s">
        <v>248</v>
      </c>
      <c r="D89" t="s">
        <v>235</v>
      </c>
      <c r="E89" s="1">
        <v>1.4539016203703703E-2</v>
      </c>
      <c r="F89">
        <v>4</v>
      </c>
      <c r="G89" t="s">
        <v>249</v>
      </c>
      <c r="H89" t="s">
        <v>250</v>
      </c>
      <c r="I89" t="s">
        <v>251</v>
      </c>
      <c r="J89">
        <v>0</v>
      </c>
      <c r="K89">
        <v>17</v>
      </c>
      <c r="L89" t="str">
        <f>IFERROR(VLOOKUP(C89,'Members List'!H:H,1,FALSE),"")</f>
        <v>Andrew Lindsay</v>
      </c>
      <c r="M89" t="str">
        <f>IFERROR(VLOOKUP(L89,'Members List'!H:I,2,FALSE),"")</f>
        <v>Race - Junior (U15/U17/U19)</v>
      </c>
      <c r="N89">
        <v>2</v>
      </c>
    </row>
    <row r="90" spans="1:14" x14ac:dyDescent="0.25">
      <c r="A90">
        <v>1</v>
      </c>
      <c r="B90">
        <v>19</v>
      </c>
      <c r="C90" t="s">
        <v>252</v>
      </c>
      <c r="D90" t="s">
        <v>253</v>
      </c>
      <c r="E90" s="1">
        <v>1.0286689814814816E-2</v>
      </c>
      <c r="F90">
        <v>3</v>
      </c>
      <c r="G90" t="s">
        <v>254</v>
      </c>
      <c r="H90">
        <v>0</v>
      </c>
      <c r="I90">
        <v>0</v>
      </c>
      <c r="J90">
        <v>0</v>
      </c>
      <c r="K90">
        <v>14</v>
      </c>
      <c r="L90" t="str">
        <f>IFERROR(VLOOKUP(C90,'Members List'!H:H,1,FALSE),"")</f>
        <v/>
      </c>
      <c r="M90" t="str">
        <f>IFERROR(VLOOKUP(L90,'Members List'!H:I,2,FALSE),"")</f>
        <v/>
      </c>
    </row>
    <row r="91" spans="1:14" x14ac:dyDescent="0.25">
      <c r="A91">
        <v>1</v>
      </c>
      <c r="B91">
        <v>8</v>
      </c>
      <c r="C91" t="s">
        <v>255</v>
      </c>
      <c r="D91" t="s">
        <v>256</v>
      </c>
      <c r="E91" s="1">
        <v>1.2335671296296298E-2</v>
      </c>
      <c r="F91">
        <v>3</v>
      </c>
      <c r="G91" t="s">
        <v>257</v>
      </c>
      <c r="H91">
        <v>0</v>
      </c>
      <c r="I91">
        <v>0</v>
      </c>
      <c r="J91">
        <v>0</v>
      </c>
      <c r="K91">
        <v>8</v>
      </c>
      <c r="L91" t="str">
        <f>IFERROR(VLOOKUP(C91,'Members List'!H:H,1,FALSE),"")</f>
        <v/>
      </c>
      <c r="M91" t="str">
        <f>IFERROR(VLOOKUP(L91,'Members List'!H:I,2,FALSE),"")</f>
        <v/>
      </c>
    </row>
    <row r="92" spans="1:14" x14ac:dyDescent="0.25">
      <c r="A92">
        <v>2</v>
      </c>
      <c r="B92">
        <v>16</v>
      </c>
      <c r="C92" t="s">
        <v>258</v>
      </c>
      <c r="D92" t="s">
        <v>256</v>
      </c>
      <c r="E92" s="1">
        <v>1.2432372685185185E-2</v>
      </c>
      <c r="F92">
        <v>3</v>
      </c>
      <c r="G92" t="s">
        <v>259</v>
      </c>
      <c r="H92">
        <v>8.5909999999999993</v>
      </c>
      <c r="I92">
        <v>8.5909999999999993</v>
      </c>
      <c r="J92">
        <v>0</v>
      </c>
      <c r="K92">
        <v>11</v>
      </c>
      <c r="L92" t="str">
        <f>IFERROR(VLOOKUP(C92,'Members List'!H:H,1,FALSE),"")</f>
        <v/>
      </c>
      <c r="M92" t="str">
        <f>IFERROR(VLOOKUP(L92,'Members List'!H:I,2,FALSE),"")</f>
        <v/>
      </c>
    </row>
    <row r="93" spans="1:14" x14ac:dyDescent="0.25">
      <c r="A93">
        <v>3</v>
      </c>
      <c r="B93">
        <v>4</v>
      </c>
      <c r="C93" t="s">
        <v>260</v>
      </c>
      <c r="D93" t="s">
        <v>256</v>
      </c>
      <c r="E93" s="1">
        <v>1.243787037037037E-2</v>
      </c>
      <c r="F93">
        <v>3</v>
      </c>
      <c r="G93" t="s">
        <v>261</v>
      </c>
      <c r="H93">
        <v>8.5969999999999995</v>
      </c>
      <c r="I93">
        <v>6.0000000000000001E-3</v>
      </c>
      <c r="J93">
        <v>0</v>
      </c>
      <c r="K93" t="s">
        <v>262</v>
      </c>
      <c r="L93" t="str">
        <f>IFERROR(VLOOKUP(C93,'Members List'!H:H,1,FALSE),"")</f>
        <v>Heather Connan</v>
      </c>
      <c r="M93" t="str">
        <f>IFERROR(VLOOKUP(L93,'Members List'!H:I,2,FALSE),"")</f>
        <v>Race - Masters U65</v>
      </c>
      <c r="N93">
        <v>8</v>
      </c>
    </row>
    <row r="94" spans="1:14" x14ac:dyDescent="0.25">
      <c r="A94">
        <v>4</v>
      </c>
      <c r="B94">
        <v>61</v>
      </c>
      <c r="C94" t="s">
        <v>263</v>
      </c>
      <c r="D94" t="s">
        <v>256</v>
      </c>
      <c r="E94" s="1">
        <v>1.2332731481481481E-2</v>
      </c>
      <c r="F94">
        <v>3</v>
      </c>
      <c r="G94" t="s">
        <v>264</v>
      </c>
      <c r="H94">
        <v>42.164999999999999</v>
      </c>
      <c r="I94">
        <v>33.567999999999998</v>
      </c>
      <c r="J94">
        <v>0</v>
      </c>
      <c r="K94">
        <v>61</v>
      </c>
      <c r="L94" t="str">
        <f>IFERROR(VLOOKUP(C94,'Members List'!H:H,1,FALSE),"")</f>
        <v>Nikke Sime</v>
      </c>
      <c r="M94" t="str">
        <f>IFERROR(VLOOKUP(L94,'Members List'!H:I,2,FALSE),"")</f>
        <v>Race - Masters - Regional</v>
      </c>
      <c r="N94">
        <v>6</v>
      </c>
    </row>
    <row r="95" spans="1:14" x14ac:dyDescent="0.25">
      <c r="A95">
        <v>5</v>
      </c>
      <c r="B95">
        <v>24</v>
      </c>
      <c r="C95" t="s">
        <v>265</v>
      </c>
      <c r="D95" t="s">
        <v>256</v>
      </c>
      <c r="E95" s="1">
        <v>1.2329502314814814E-2</v>
      </c>
      <c r="F95">
        <v>3</v>
      </c>
      <c r="G95" t="s">
        <v>266</v>
      </c>
      <c r="H95">
        <v>42.182000000000002</v>
      </c>
      <c r="I95">
        <v>1.7000000000000001E-2</v>
      </c>
      <c r="J95">
        <v>0</v>
      </c>
      <c r="K95" t="s">
        <v>267</v>
      </c>
      <c r="L95" t="str">
        <f>IFERROR(VLOOKUP(C95,'Members List'!H:H,1,FALSE),"")</f>
        <v>Michelle Baker</v>
      </c>
      <c r="M95" t="str">
        <f>IFERROR(VLOOKUP(L95,'Members List'!H:I,2,FALSE),"")</f>
        <v>Race - Masters - Regional</v>
      </c>
      <c r="N95">
        <v>3</v>
      </c>
    </row>
    <row r="96" spans="1:14" x14ac:dyDescent="0.25">
      <c r="A96" t="s">
        <v>66</v>
      </c>
      <c r="B96">
        <v>22</v>
      </c>
      <c r="C96" t="s">
        <v>268</v>
      </c>
      <c r="D96" t="s">
        <v>256</v>
      </c>
      <c r="E96" t="s">
        <v>68</v>
      </c>
      <c r="F96">
        <v>2</v>
      </c>
      <c r="G96" s="1">
        <v>3.7599803240740741E-2</v>
      </c>
      <c r="H96" t="s">
        <v>70</v>
      </c>
      <c r="I96" t="s">
        <v>70</v>
      </c>
      <c r="J96">
        <v>0</v>
      </c>
      <c r="K96">
        <v>22</v>
      </c>
      <c r="L96" t="str">
        <f>IFERROR(VLOOKUP(C96,'Members List'!H:H,1,FALSE),"")</f>
        <v/>
      </c>
      <c r="M96" t="str">
        <f>IFERROR(VLOOKUP(L96,'Members List'!H:I,2,FALSE),"")</f>
        <v/>
      </c>
    </row>
    <row r="97" spans="1:14" x14ac:dyDescent="0.25">
      <c r="A97">
        <v>1</v>
      </c>
      <c r="B97">
        <v>12</v>
      </c>
      <c r="C97" t="s">
        <v>269</v>
      </c>
      <c r="D97" t="s">
        <v>270</v>
      </c>
      <c r="E97" s="1">
        <v>1.8038090277777776E-2</v>
      </c>
      <c r="F97">
        <v>3</v>
      </c>
      <c r="G97" t="s">
        <v>271</v>
      </c>
      <c r="H97">
        <v>0</v>
      </c>
      <c r="I97">
        <v>0</v>
      </c>
      <c r="J97">
        <v>0</v>
      </c>
      <c r="K97">
        <v>3</v>
      </c>
      <c r="L97" t="str">
        <f>IFERROR(VLOOKUP(C97,'Members List'!H:H,1,FALSE),"")</f>
        <v>John Bywater</v>
      </c>
      <c r="M97" t="str">
        <f>IFERROR(VLOOKUP(L97,'Members List'!H:I,2,FALSE),"")</f>
        <v>Race - Masters U65</v>
      </c>
      <c r="N97">
        <v>3</v>
      </c>
    </row>
    <row r="98" spans="1:14" x14ac:dyDescent="0.25">
      <c r="A98">
        <v>2</v>
      </c>
      <c r="B98">
        <v>15</v>
      </c>
      <c r="C98" t="s">
        <v>272</v>
      </c>
      <c r="D98" t="s">
        <v>270</v>
      </c>
      <c r="E98" s="1">
        <v>1.8049317129629629E-2</v>
      </c>
      <c r="F98">
        <v>3</v>
      </c>
      <c r="G98" t="s">
        <v>273</v>
      </c>
      <c r="H98">
        <v>0.251</v>
      </c>
      <c r="I98">
        <v>0.251</v>
      </c>
      <c r="J98">
        <v>0</v>
      </c>
      <c r="K98">
        <v>10</v>
      </c>
      <c r="L98" t="str">
        <f>IFERROR(VLOOKUP(C98,'Members List'!H:H,1,FALSE),"")</f>
        <v/>
      </c>
      <c r="M98" t="str">
        <f>IFERROR(VLOOKUP(L98,'Members List'!H:I,2,FALSE),"")</f>
        <v/>
      </c>
    </row>
    <row r="99" spans="1:14" x14ac:dyDescent="0.25">
      <c r="A99" t="s">
        <v>66</v>
      </c>
      <c r="B99">
        <v>10</v>
      </c>
      <c r="C99" t="s">
        <v>274</v>
      </c>
      <c r="D99" t="s">
        <v>270</v>
      </c>
      <c r="E99" t="s">
        <v>68</v>
      </c>
      <c r="F99">
        <v>3</v>
      </c>
      <c r="G99" t="s">
        <v>275</v>
      </c>
      <c r="J99">
        <v>0</v>
      </c>
      <c r="K99">
        <v>1</v>
      </c>
      <c r="L99" t="str">
        <f>IFERROR(VLOOKUP(C99,'Members List'!H:H,1,FALSE),"")</f>
        <v>Leah Clark</v>
      </c>
      <c r="M99" t="str">
        <f>IFERROR(VLOOKUP(L99,'Members List'!H:I,2,FALSE),"")</f>
        <v>3 Day Mship</v>
      </c>
      <c r="N99">
        <v>2</v>
      </c>
    </row>
  </sheetData>
  <sheetProtection algorithmName="SHA-512" hashValue="kgz///pfQDbHSlZeayOfNZGj1/bwsOlGiksEUhimce+z5arhhhFxSNhGLtXCS1OMcT7w+Msu2u0ucN7OlQWd5g==" saltValue="xo5T49MbpJmqhWyqeL22zQ==" spinCount="100000" sheet="1" objects="1" scenarios="1" selectLockedCells="1"/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2C6A66-227F-4A64-B821-481D8BF616CC}">
  <dimension ref="A1:N122"/>
  <sheetViews>
    <sheetView workbookViewId="0">
      <pane xSplit="3" ySplit="1" topLeftCell="D74" activePane="bottomRight" state="frozen"/>
      <selection activeCell="G8" sqref="G8"/>
      <selection pane="topRight" activeCell="G8" sqref="G8"/>
      <selection pane="bottomLeft" activeCell="G8" sqref="G8"/>
      <selection pane="bottomRight" activeCell="G8" sqref="G8"/>
    </sheetView>
  </sheetViews>
  <sheetFormatPr defaultRowHeight="15" x14ac:dyDescent="0.25"/>
  <cols>
    <col min="1" max="1" width="4.7109375" bestFit="1" customWidth="1"/>
    <col min="2" max="2" width="4.140625" bestFit="1" customWidth="1"/>
    <col min="3" max="3" width="20.140625" bestFit="1" customWidth="1"/>
    <col min="4" max="4" width="8.85546875" bestFit="1" customWidth="1"/>
    <col min="5" max="5" width="12" bestFit="1" customWidth="1"/>
    <col min="6" max="6" width="4.85546875" bestFit="1" customWidth="1"/>
    <col min="7" max="7" width="12" bestFit="1" customWidth="1"/>
    <col min="8" max="9" width="10.140625" bestFit="1" customWidth="1"/>
    <col min="10" max="10" width="6.5703125" bestFit="1" customWidth="1"/>
    <col min="11" max="11" width="12.140625" bestFit="1" customWidth="1"/>
    <col min="12" max="12" width="18.140625" bestFit="1" customWidth="1"/>
    <col min="13" max="13" width="30.42578125" bestFit="1" customWidth="1"/>
    <col min="14" max="14" width="6.5703125" bestFit="1" customWidth="1"/>
  </cols>
  <sheetData>
    <row r="1" spans="1:14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9</v>
      </c>
    </row>
    <row r="2" spans="1:14" x14ac:dyDescent="0.25">
      <c r="A2" t="s">
        <v>0</v>
      </c>
      <c r="B2" t="s">
        <v>1</v>
      </c>
      <c r="C2" t="s">
        <v>2</v>
      </c>
      <c r="D2" t="s">
        <v>3</v>
      </c>
      <c r="E2" s="1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tr">
        <f>IFERROR(VLOOKUP(C2,'Members List'!H:H,1,FALSE),"")</f>
        <v>Name</v>
      </c>
      <c r="M2" t="str">
        <f>IFERROR(VLOOKUP(L2,'Members List'!H:I,2,FALSE),"")</f>
        <v>Classification</v>
      </c>
    </row>
    <row r="3" spans="1:14" x14ac:dyDescent="0.25">
      <c r="A3">
        <v>1</v>
      </c>
      <c r="B3">
        <v>102</v>
      </c>
      <c r="C3" t="s">
        <v>788</v>
      </c>
      <c r="D3" t="s">
        <v>14</v>
      </c>
      <c r="E3" s="1">
        <v>1.0888506944444444E-2</v>
      </c>
      <c r="F3">
        <v>7</v>
      </c>
      <c r="G3" t="s">
        <v>789</v>
      </c>
      <c r="H3">
        <v>0</v>
      </c>
      <c r="I3">
        <v>0</v>
      </c>
      <c r="J3">
        <v>0</v>
      </c>
      <c r="K3">
        <v>80</v>
      </c>
      <c r="L3" t="str">
        <f>IFERROR(VLOOKUP(C3,'Members List'!H:H,1,FALSE),"")</f>
        <v>Andrew Simpson</v>
      </c>
      <c r="M3" t="str">
        <f>IFERROR(VLOOKUP(L3,'Members List'!H:I,2,FALSE),"")</f>
        <v>Race - Masters U65</v>
      </c>
      <c r="N3">
        <v>12</v>
      </c>
    </row>
    <row r="4" spans="1:14" x14ac:dyDescent="0.25">
      <c r="A4">
        <v>2</v>
      </c>
      <c r="B4">
        <v>107</v>
      </c>
      <c r="C4" t="s">
        <v>16</v>
      </c>
      <c r="D4" t="s">
        <v>14</v>
      </c>
      <c r="E4" s="1">
        <v>1.089355324074074E-2</v>
      </c>
      <c r="F4">
        <v>7</v>
      </c>
      <c r="G4" t="s">
        <v>790</v>
      </c>
      <c r="H4">
        <v>8.9999999999999993E-3</v>
      </c>
      <c r="I4">
        <v>8.9999999999999993E-3</v>
      </c>
      <c r="J4">
        <v>0</v>
      </c>
      <c r="K4">
        <v>85</v>
      </c>
      <c r="L4" t="str">
        <f>IFERROR(VLOOKUP(C4,'Members List'!H:H,1,FALSE),"")</f>
        <v>Conor Leahy</v>
      </c>
      <c r="M4" t="str">
        <f>IFERROR(VLOOKUP(L4,'Members List'!H:I,2,FALSE),"")</f>
        <v>Race - Elite and U23</v>
      </c>
      <c r="N4">
        <v>8</v>
      </c>
    </row>
    <row r="5" spans="1:14" x14ac:dyDescent="0.25">
      <c r="A5">
        <v>3</v>
      </c>
      <c r="B5">
        <v>45</v>
      </c>
      <c r="C5" t="s">
        <v>791</v>
      </c>
      <c r="D5" t="s">
        <v>14</v>
      </c>
      <c r="E5" s="1">
        <v>1.0892256944444444E-2</v>
      </c>
      <c r="F5">
        <v>7</v>
      </c>
      <c r="G5" t="s">
        <v>792</v>
      </c>
      <c r="H5">
        <v>8.8999999999999996E-2</v>
      </c>
      <c r="I5">
        <v>0.08</v>
      </c>
      <c r="J5">
        <v>0</v>
      </c>
      <c r="K5">
        <v>41</v>
      </c>
      <c r="L5" t="str">
        <f>IFERROR(VLOOKUP(C5,'Members List'!H:H,1,FALSE),"")</f>
        <v/>
      </c>
      <c r="M5" t="str">
        <f>IFERROR(VLOOKUP(L5,'Members List'!H:I,2,FALSE),"")</f>
        <v/>
      </c>
    </row>
    <row r="6" spans="1:14" x14ac:dyDescent="0.25">
      <c r="A6">
        <v>4</v>
      </c>
      <c r="B6">
        <v>104</v>
      </c>
      <c r="C6" t="s">
        <v>24</v>
      </c>
      <c r="D6" t="s">
        <v>14</v>
      </c>
      <c r="E6">
        <v>1.0895775462962963E-2</v>
      </c>
      <c r="F6">
        <v>7</v>
      </c>
      <c r="G6" t="s">
        <v>793</v>
      </c>
      <c r="H6">
        <v>0.19400000000000001</v>
      </c>
      <c r="I6">
        <v>0.105</v>
      </c>
      <c r="J6">
        <v>0</v>
      </c>
      <c r="K6" t="s">
        <v>26</v>
      </c>
      <c r="L6" t="str">
        <f>IFERROR(VLOOKUP(C6,'Members List'!H:H,1,FALSE),"")</f>
        <v>Oliver Bleddyn</v>
      </c>
      <c r="M6" t="str">
        <f>IFERROR(VLOOKUP(L6,'Members List'!H:I,2,FALSE),"")</f>
        <v>Race - Junior (U15/U17/U19)</v>
      </c>
      <c r="N6">
        <v>5</v>
      </c>
    </row>
    <row r="7" spans="1:14" x14ac:dyDescent="0.25">
      <c r="A7">
        <v>5</v>
      </c>
      <c r="B7">
        <v>103</v>
      </c>
      <c r="C7" t="s">
        <v>44</v>
      </c>
      <c r="D7" t="s">
        <v>14</v>
      </c>
      <c r="E7">
        <v>1.0897164351851852E-2</v>
      </c>
      <c r="F7">
        <v>7</v>
      </c>
      <c r="G7" t="s">
        <v>794</v>
      </c>
      <c r="H7">
        <v>0.72299999999999998</v>
      </c>
      <c r="I7">
        <v>0.52900000000000003</v>
      </c>
      <c r="J7">
        <v>0</v>
      </c>
      <c r="K7" t="s">
        <v>47</v>
      </c>
      <c r="L7" t="str">
        <f>IFERROR(VLOOKUP(C7,'Members List'!H:H,1,FALSE),"")</f>
        <v>Jordan Dawson</v>
      </c>
      <c r="M7" t="str">
        <f>IFERROR(VLOOKUP(L7,'Members List'!H:I,2,FALSE),"")</f>
        <v>Race - Junior (U15/U17/U19)</v>
      </c>
      <c r="N7">
        <v>3</v>
      </c>
    </row>
    <row r="8" spans="1:14" x14ac:dyDescent="0.25">
      <c r="A8">
        <v>6</v>
      </c>
      <c r="B8">
        <v>21</v>
      </c>
      <c r="C8" t="s">
        <v>111</v>
      </c>
      <c r="D8" t="s">
        <v>14</v>
      </c>
      <c r="E8">
        <v>1.090804398148148E-2</v>
      </c>
      <c r="F8">
        <v>7</v>
      </c>
      <c r="G8" t="s">
        <v>795</v>
      </c>
      <c r="H8">
        <v>1.522</v>
      </c>
      <c r="I8">
        <v>0.79900000000000004</v>
      </c>
      <c r="J8">
        <v>0</v>
      </c>
      <c r="K8">
        <v>21</v>
      </c>
      <c r="L8" t="str">
        <f>IFERROR(VLOOKUP(C8,'Members List'!H:H,1,FALSE),"")</f>
        <v/>
      </c>
      <c r="M8" t="str">
        <f>IFERROR(VLOOKUP(L8,'Members List'!H:I,2,FALSE),"")</f>
        <v/>
      </c>
    </row>
    <row r="9" spans="1:14" x14ac:dyDescent="0.25">
      <c r="A9">
        <v>7</v>
      </c>
      <c r="B9">
        <v>91</v>
      </c>
      <c r="C9" t="s">
        <v>20</v>
      </c>
      <c r="D9" t="s">
        <v>14</v>
      </c>
      <c r="E9">
        <v>1.0629814814814814E-2</v>
      </c>
      <c r="F9">
        <v>7</v>
      </c>
      <c r="G9" t="s">
        <v>796</v>
      </c>
      <c r="H9">
        <v>42.127000000000002</v>
      </c>
      <c r="I9">
        <v>40.604999999999997</v>
      </c>
      <c r="J9">
        <v>0</v>
      </c>
      <c r="K9">
        <v>64</v>
      </c>
      <c r="L9" t="str">
        <f>IFERROR(VLOOKUP(C9,'Members List'!H:H,1,FALSE),"")</f>
        <v/>
      </c>
      <c r="M9" t="str">
        <f>IFERROR(VLOOKUP(L9,'Members List'!H:I,2,FALSE),"")</f>
        <v/>
      </c>
    </row>
    <row r="10" spans="1:14" x14ac:dyDescent="0.25">
      <c r="A10">
        <v>8</v>
      </c>
      <c r="B10">
        <v>105</v>
      </c>
      <c r="C10" t="s">
        <v>29</v>
      </c>
      <c r="D10" t="s">
        <v>14</v>
      </c>
      <c r="E10">
        <v>1.095863425925926E-2</v>
      </c>
      <c r="F10">
        <v>7</v>
      </c>
      <c r="G10" t="s">
        <v>797</v>
      </c>
      <c r="H10">
        <v>42.856000000000002</v>
      </c>
      <c r="I10">
        <v>0.72899999999999998</v>
      </c>
      <c r="J10">
        <v>0</v>
      </c>
      <c r="K10">
        <v>84</v>
      </c>
      <c r="L10" t="str">
        <f>IFERROR(VLOOKUP(C10,'Members List'!H:H,1,FALSE),"")</f>
        <v>Theo Yates</v>
      </c>
      <c r="M10" t="str">
        <f>IFERROR(VLOOKUP(L10,'Members List'!H:I,2,FALSE),"")</f>
        <v>Race - Elite and U23</v>
      </c>
      <c r="N10">
        <v>2</v>
      </c>
    </row>
    <row r="11" spans="1:14" x14ac:dyDescent="0.25">
      <c r="A11">
        <v>9</v>
      </c>
      <c r="B11">
        <v>86</v>
      </c>
      <c r="C11" t="s">
        <v>83</v>
      </c>
      <c r="D11" t="s">
        <v>14</v>
      </c>
      <c r="E11">
        <v>1.0653229166666667E-2</v>
      </c>
      <c r="F11">
        <v>7</v>
      </c>
      <c r="G11" t="s">
        <v>798</v>
      </c>
      <c r="H11">
        <v>42.884999999999998</v>
      </c>
      <c r="I11">
        <v>2.9000000000000001E-2</v>
      </c>
      <c r="J11">
        <v>0</v>
      </c>
      <c r="K11" t="s">
        <v>85</v>
      </c>
      <c r="L11" t="str">
        <f>IFERROR(VLOOKUP(C11,'Members List'!H:H,1,FALSE),"")</f>
        <v>Liam Magowan</v>
      </c>
      <c r="M11" t="str">
        <f>IFERROR(VLOOKUP(L11,'Members List'!H:I,2,FALSE),"")</f>
        <v>Race - Elite and U23</v>
      </c>
      <c r="N11">
        <v>2</v>
      </c>
    </row>
    <row r="12" spans="1:14" x14ac:dyDescent="0.25">
      <c r="A12">
        <v>10</v>
      </c>
      <c r="B12">
        <v>8</v>
      </c>
      <c r="C12" t="s">
        <v>61</v>
      </c>
      <c r="D12" t="s">
        <v>14</v>
      </c>
      <c r="E12">
        <v>1.0648020833333334E-2</v>
      </c>
      <c r="F12">
        <v>7</v>
      </c>
      <c r="G12" t="s">
        <v>799</v>
      </c>
      <c r="H12">
        <v>43.331000000000003</v>
      </c>
      <c r="I12">
        <v>0.44600000000000001</v>
      </c>
      <c r="J12">
        <v>0</v>
      </c>
      <c r="K12" t="s">
        <v>65</v>
      </c>
      <c r="L12" t="str">
        <f>IFERROR(VLOOKUP(C12,'Members List'!H:H,1,FALSE),"")</f>
        <v>Dominic Da Silva</v>
      </c>
      <c r="M12" t="str">
        <f>IFERROR(VLOOKUP(L12,'Members List'!H:I,2,FALSE),"")</f>
        <v>Race - Masters U65</v>
      </c>
      <c r="N12">
        <v>2</v>
      </c>
    </row>
    <row r="13" spans="1:14" x14ac:dyDescent="0.25">
      <c r="A13">
        <v>11</v>
      </c>
      <c r="B13">
        <v>59</v>
      </c>
      <c r="C13" t="s">
        <v>800</v>
      </c>
      <c r="D13" t="s">
        <v>14</v>
      </c>
      <c r="E13">
        <v>1.0668842592592593E-2</v>
      </c>
      <c r="F13">
        <v>7</v>
      </c>
      <c r="G13" t="s">
        <v>801</v>
      </c>
      <c r="H13">
        <v>44.421999999999997</v>
      </c>
      <c r="I13">
        <v>1.091</v>
      </c>
      <c r="J13">
        <v>0</v>
      </c>
      <c r="K13">
        <v>49</v>
      </c>
      <c r="L13" t="str">
        <f>IFERROR(VLOOKUP(C13,'Members List'!H:H,1,FALSE),"")</f>
        <v>Alastair Milne</v>
      </c>
      <c r="M13" t="str">
        <f>IFERROR(VLOOKUP(L13,'Members List'!H:I,2,FALSE),"")</f>
        <v>Race - Masters U65</v>
      </c>
      <c r="N13">
        <v>2</v>
      </c>
    </row>
    <row r="14" spans="1:14" x14ac:dyDescent="0.25">
      <c r="A14">
        <v>12</v>
      </c>
      <c r="B14">
        <v>112</v>
      </c>
      <c r="C14" t="s">
        <v>35</v>
      </c>
      <c r="D14" t="s">
        <v>14</v>
      </c>
      <c r="E14">
        <v>1.0658333333333334E-2</v>
      </c>
      <c r="F14">
        <v>7</v>
      </c>
      <c r="G14" t="s">
        <v>802</v>
      </c>
      <c r="H14">
        <v>45.204000000000001</v>
      </c>
      <c r="I14">
        <v>0.78200000000000003</v>
      </c>
      <c r="J14">
        <v>0</v>
      </c>
      <c r="K14">
        <v>86</v>
      </c>
      <c r="L14" t="str">
        <f>IFERROR(VLOOKUP(C14,'Members List'!H:H,1,FALSE),"")</f>
        <v/>
      </c>
      <c r="M14" t="str">
        <f>IFERROR(VLOOKUP(L14,'Members List'!H:I,2,FALSE),"")</f>
        <v/>
      </c>
    </row>
    <row r="15" spans="1:14" x14ac:dyDescent="0.25">
      <c r="A15">
        <v>13</v>
      </c>
      <c r="B15">
        <v>84</v>
      </c>
      <c r="C15" t="s">
        <v>48</v>
      </c>
      <c r="D15" t="s">
        <v>14</v>
      </c>
      <c r="E15">
        <v>1.066087962962963E-2</v>
      </c>
      <c r="F15">
        <v>7</v>
      </c>
      <c r="G15" t="s">
        <v>803</v>
      </c>
      <c r="H15">
        <v>45.713000000000001</v>
      </c>
      <c r="I15">
        <v>0.50900000000000001</v>
      </c>
      <c r="J15">
        <v>0</v>
      </c>
      <c r="K15">
        <v>59</v>
      </c>
      <c r="L15" t="str">
        <f>IFERROR(VLOOKUP(C15,'Members List'!H:H,1,FALSE),"")</f>
        <v>Michael Hosken</v>
      </c>
      <c r="M15" t="str">
        <f>IFERROR(VLOOKUP(L15,'Members List'!H:I,2,FALSE),"")</f>
        <v>Race - Masters U65</v>
      </c>
      <c r="N15">
        <v>2</v>
      </c>
    </row>
    <row r="16" spans="1:14" x14ac:dyDescent="0.25">
      <c r="A16">
        <v>14</v>
      </c>
      <c r="B16">
        <v>115</v>
      </c>
      <c r="C16" t="s">
        <v>804</v>
      </c>
      <c r="D16" t="s">
        <v>14</v>
      </c>
      <c r="E16">
        <v>1.0682407407407406E-2</v>
      </c>
      <c r="F16">
        <v>7</v>
      </c>
      <c r="G16" t="s">
        <v>805</v>
      </c>
      <c r="H16">
        <v>45.91</v>
      </c>
      <c r="I16">
        <v>0.19700000000000001</v>
      </c>
      <c r="J16">
        <v>0</v>
      </c>
      <c r="K16">
        <v>68</v>
      </c>
      <c r="L16" t="str">
        <f>IFERROR(VLOOKUP(C16,'Members List'!H:H,1,FALSE),"")</f>
        <v/>
      </c>
      <c r="M16" t="str">
        <f>IFERROR(VLOOKUP(L16,'Members List'!H:I,2,FALSE),"")</f>
        <v/>
      </c>
    </row>
    <row r="17" spans="1:14" x14ac:dyDescent="0.25">
      <c r="A17">
        <v>15</v>
      </c>
      <c r="B17">
        <v>119</v>
      </c>
      <c r="C17" t="s">
        <v>13</v>
      </c>
      <c r="D17" t="s">
        <v>14</v>
      </c>
      <c r="E17">
        <v>1.0670023148148147E-2</v>
      </c>
      <c r="F17">
        <v>7</v>
      </c>
      <c r="G17" t="s">
        <v>806</v>
      </c>
      <c r="H17">
        <v>45.911999999999999</v>
      </c>
      <c r="I17">
        <v>2E-3</v>
      </c>
      <c r="J17">
        <v>0</v>
      </c>
      <c r="K17">
        <v>91</v>
      </c>
      <c r="L17" t="str">
        <f>IFERROR(VLOOKUP(C17,'Members List'!H:H,1,FALSE),"")</f>
        <v>Tyler Lindorff</v>
      </c>
      <c r="M17" t="str">
        <f>IFERROR(VLOOKUP(L17,'Members List'!H:I,2,FALSE),"")</f>
        <v>Race - Junior (U15/U17/U19)</v>
      </c>
      <c r="N17">
        <v>2</v>
      </c>
    </row>
    <row r="18" spans="1:14" x14ac:dyDescent="0.25">
      <c r="A18">
        <v>16</v>
      </c>
      <c r="B18">
        <v>64</v>
      </c>
      <c r="C18" t="s">
        <v>118</v>
      </c>
      <c r="D18" t="s">
        <v>14</v>
      </c>
      <c r="E18">
        <v>1.0678449074074073E-2</v>
      </c>
      <c r="F18">
        <v>7</v>
      </c>
      <c r="G18" t="s">
        <v>807</v>
      </c>
      <c r="H18">
        <v>46.148000000000003</v>
      </c>
      <c r="I18">
        <v>0.23599999999999999</v>
      </c>
      <c r="J18">
        <v>0</v>
      </c>
      <c r="K18">
        <v>52</v>
      </c>
      <c r="L18" t="str">
        <f>IFERROR(VLOOKUP(C18,'Members List'!H:H,1,FALSE),"")</f>
        <v>Scott Taylor</v>
      </c>
      <c r="M18" t="str">
        <f>IFERROR(VLOOKUP(L18,'Members List'!H:I,2,FALSE),"")</f>
        <v>Race - Masters U65</v>
      </c>
      <c r="N18">
        <v>2</v>
      </c>
    </row>
    <row r="19" spans="1:14" x14ac:dyDescent="0.25">
      <c r="A19">
        <v>17</v>
      </c>
      <c r="B19">
        <v>87</v>
      </c>
      <c r="C19" t="s">
        <v>808</v>
      </c>
      <c r="D19" t="s">
        <v>14</v>
      </c>
      <c r="E19">
        <v>1.0684189814814815E-2</v>
      </c>
      <c r="F19">
        <v>7</v>
      </c>
      <c r="G19" t="s">
        <v>809</v>
      </c>
      <c r="H19">
        <v>46.264000000000003</v>
      </c>
      <c r="I19">
        <v>0.11600000000000001</v>
      </c>
      <c r="J19">
        <v>0</v>
      </c>
      <c r="K19" t="s">
        <v>810</v>
      </c>
      <c r="L19" t="str">
        <f>IFERROR(VLOOKUP(C19,'Members List'!H:H,1,FALSE),"")</f>
        <v>Ryan Willmot</v>
      </c>
      <c r="M19" t="str">
        <f>IFERROR(VLOOKUP(L19,'Members List'!H:I,2,FALSE),"")</f>
        <v/>
      </c>
      <c r="N19">
        <v>2</v>
      </c>
    </row>
    <row r="20" spans="1:14" x14ac:dyDescent="0.25">
      <c r="A20">
        <v>18</v>
      </c>
      <c r="B20">
        <v>109</v>
      </c>
      <c r="C20" t="s">
        <v>77</v>
      </c>
      <c r="D20" t="s">
        <v>14</v>
      </c>
      <c r="E20">
        <v>1.0677372685185184E-2</v>
      </c>
      <c r="F20">
        <v>7</v>
      </c>
      <c r="G20" t="s">
        <v>811</v>
      </c>
      <c r="H20">
        <v>46.393999999999998</v>
      </c>
      <c r="I20">
        <v>0.13</v>
      </c>
      <c r="J20">
        <v>0</v>
      </c>
      <c r="K20" t="s">
        <v>80</v>
      </c>
      <c r="L20" t="str">
        <f>IFERROR(VLOOKUP(C20,'Members List'!H:H,1,FALSE),"")</f>
        <v>Matthew Peterson</v>
      </c>
      <c r="M20" t="str">
        <f>IFERROR(VLOOKUP(L20,'Members List'!H:I,2,FALSE),"")</f>
        <v>Race - Elite and U23</v>
      </c>
      <c r="N20">
        <v>2</v>
      </c>
    </row>
    <row r="21" spans="1:14" x14ac:dyDescent="0.25">
      <c r="A21">
        <v>19</v>
      </c>
      <c r="B21">
        <v>68</v>
      </c>
      <c r="C21" t="s">
        <v>54</v>
      </c>
      <c r="D21" t="s">
        <v>14</v>
      </c>
      <c r="E21">
        <v>1.0692337962962963E-2</v>
      </c>
      <c r="F21">
        <v>7</v>
      </c>
      <c r="G21" t="s">
        <v>812</v>
      </c>
      <c r="H21">
        <v>46.631999999999998</v>
      </c>
      <c r="I21">
        <v>0.23799999999999999</v>
      </c>
      <c r="J21">
        <v>0</v>
      </c>
      <c r="K21" t="s">
        <v>813</v>
      </c>
      <c r="L21" t="str">
        <f>IFERROR(VLOOKUP(C21,'Members List'!H:H,1,FALSE),"")</f>
        <v>Alastair Reid</v>
      </c>
      <c r="M21" t="str">
        <f>IFERROR(VLOOKUP(L21,'Members List'!H:I,2,FALSE),"")</f>
        <v>Race - Masters U65</v>
      </c>
      <c r="N21">
        <v>2</v>
      </c>
    </row>
    <row r="22" spans="1:14" x14ac:dyDescent="0.25">
      <c r="A22">
        <v>20</v>
      </c>
      <c r="B22">
        <v>88</v>
      </c>
      <c r="C22" t="s">
        <v>814</v>
      </c>
      <c r="D22" t="s">
        <v>14</v>
      </c>
      <c r="E22">
        <v>1.2433738425925926E-2</v>
      </c>
      <c r="F22">
        <v>7</v>
      </c>
      <c r="G22" t="s">
        <v>815</v>
      </c>
      <c r="H22" t="s">
        <v>816</v>
      </c>
      <c r="I22" t="s">
        <v>817</v>
      </c>
      <c r="J22">
        <v>0</v>
      </c>
      <c r="K22">
        <v>89</v>
      </c>
      <c r="L22" t="str">
        <f>IFERROR(VLOOKUP(C22,'Members List'!H:H,1,FALSE),"")</f>
        <v/>
      </c>
      <c r="M22" t="str">
        <f>IFERROR(VLOOKUP(L22,'Members List'!H:I,2,FALSE),"")</f>
        <v/>
      </c>
    </row>
    <row r="23" spans="1:14" x14ac:dyDescent="0.25">
      <c r="A23">
        <v>21</v>
      </c>
      <c r="B23">
        <v>121</v>
      </c>
      <c r="C23" t="s">
        <v>818</v>
      </c>
      <c r="D23" t="s">
        <v>14</v>
      </c>
      <c r="E23">
        <v>1.0674456018518519E-2</v>
      </c>
      <c r="F23">
        <v>6</v>
      </c>
      <c r="G23" t="s">
        <v>819</v>
      </c>
      <c r="H23" t="s">
        <v>70</v>
      </c>
      <c r="I23" t="s">
        <v>70</v>
      </c>
      <c r="J23">
        <v>0</v>
      </c>
      <c r="K23">
        <v>98</v>
      </c>
      <c r="L23" t="str">
        <f>IFERROR(VLOOKUP(C23,'Members List'!H:H,1,FALSE),"")</f>
        <v/>
      </c>
      <c r="M23" t="str">
        <f>IFERROR(VLOOKUP(L23,'Members List'!H:I,2,FALSE),"")</f>
        <v/>
      </c>
    </row>
    <row r="24" spans="1:14" x14ac:dyDescent="0.25">
      <c r="A24" t="s">
        <v>66</v>
      </c>
      <c r="B24">
        <v>20</v>
      </c>
      <c r="C24" t="s">
        <v>820</v>
      </c>
      <c r="D24" t="s">
        <v>14</v>
      </c>
      <c r="E24" t="s">
        <v>68</v>
      </c>
      <c r="F24">
        <v>4</v>
      </c>
      <c r="G24" t="s">
        <v>821</v>
      </c>
      <c r="J24">
        <v>0</v>
      </c>
      <c r="K24">
        <v>20</v>
      </c>
      <c r="L24" t="str">
        <f>IFERROR(VLOOKUP(C24,'Members List'!H:H,1,FALSE),"")</f>
        <v/>
      </c>
      <c r="M24" t="str">
        <f>IFERROR(VLOOKUP(L24,'Members List'!H:I,2,FALSE),"")</f>
        <v/>
      </c>
    </row>
    <row r="25" spans="1:14" x14ac:dyDescent="0.25">
      <c r="A25" t="s">
        <v>822</v>
      </c>
      <c r="B25">
        <v>114</v>
      </c>
      <c r="C25" t="s">
        <v>32</v>
      </c>
      <c r="D25" t="s">
        <v>14</v>
      </c>
      <c r="E25">
        <v>1.0889074074074074E-2</v>
      </c>
      <c r="F25">
        <v>7</v>
      </c>
      <c r="G25" t="s">
        <v>823</v>
      </c>
      <c r="J25">
        <v>0</v>
      </c>
      <c r="K25">
        <v>87</v>
      </c>
      <c r="L25" t="str">
        <f>IFERROR(VLOOKUP(C25,'Members List'!H:H,1,FALSE),"")</f>
        <v>Wade Longworth</v>
      </c>
      <c r="M25" t="str">
        <f>IFERROR(VLOOKUP(L25,'Members List'!H:I,2,FALSE),"")</f>
        <v>Race - Elite and U23</v>
      </c>
      <c r="N25">
        <v>2</v>
      </c>
    </row>
    <row r="26" spans="1:14" x14ac:dyDescent="0.25">
      <c r="A26">
        <v>1</v>
      </c>
      <c r="B26">
        <v>22</v>
      </c>
      <c r="C26" t="s">
        <v>824</v>
      </c>
      <c r="D26" t="s">
        <v>92</v>
      </c>
      <c r="E26">
        <v>1.0974201388888889E-2</v>
      </c>
      <c r="F26">
        <v>6</v>
      </c>
      <c r="G26" t="s">
        <v>825</v>
      </c>
      <c r="H26">
        <v>0</v>
      </c>
      <c r="I26">
        <v>0</v>
      </c>
      <c r="J26">
        <v>0</v>
      </c>
      <c r="K26">
        <v>22</v>
      </c>
      <c r="L26" t="str">
        <f>IFERROR(VLOOKUP(C26,'Members List'!H:H,1,FALSE),"")</f>
        <v/>
      </c>
      <c r="M26" t="str">
        <f>IFERROR(VLOOKUP(L26,'Members List'!H:I,2,FALSE),"")</f>
        <v/>
      </c>
    </row>
    <row r="27" spans="1:14" x14ac:dyDescent="0.25">
      <c r="A27">
        <v>2</v>
      </c>
      <c r="B27">
        <v>3</v>
      </c>
      <c r="C27" t="s">
        <v>826</v>
      </c>
      <c r="D27" t="s">
        <v>92</v>
      </c>
      <c r="E27">
        <v>1.0978773148148149E-2</v>
      </c>
      <c r="F27">
        <v>6</v>
      </c>
      <c r="G27" t="s">
        <v>827</v>
      </c>
      <c r="H27">
        <v>0.95599999999999996</v>
      </c>
      <c r="I27">
        <v>0.95599999999999996</v>
      </c>
      <c r="J27">
        <v>0</v>
      </c>
      <c r="K27">
        <v>3</v>
      </c>
      <c r="L27" t="str">
        <f>IFERROR(VLOOKUP(C27,'Members List'!H:H,1,FALSE),"")</f>
        <v/>
      </c>
      <c r="M27" t="str">
        <f>IFERROR(VLOOKUP(L27,'Members List'!H:I,2,FALSE),"")</f>
        <v/>
      </c>
    </row>
    <row r="28" spans="1:14" x14ac:dyDescent="0.25">
      <c r="A28">
        <v>3</v>
      </c>
      <c r="B28">
        <v>18</v>
      </c>
      <c r="C28" t="s">
        <v>114</v>
      </c>
      <c r="D28" t="s">
        <v>92</v>
      </c>
      <c r="E28">
        <v>1.0980798611111111E-2</v>
      </c>
      <c r="F28">
        <v>6</v>
      </c>
      <c r="G28" t="s">
        <v>828</v>
      </c>
      <c r="H28">
        <v>0.97199999999999998</v>
      </c>
      <c r="I28">
        <v>1.6E-2</v>
      </c>
      <c r="J28">
        <v>0</v>
      </c>
      <c r="K28">
        <v>18</v>
      </c>
      <c r="L28" t="str">
        <f>IFERROR(VLOOKUP(C28,'Members List'!H:H,1,FALSE),"")</f>
        <v/>
      </c>
      <c r="M28" t="str">
        <f>IFERROR(VLOOKUP(L28,'Members List'!H:I,2,FALSE),"")</f>
        <v/>
      </c>
    </row>
    <row r="29" spans="1:14" x14ac:dyDescent="0.25">
      <c r="A29">
        <v>4</v>
      </c>
      <c r="B29">
        <v>67</v>
      </c>
      <c r="C29" t="s">
        <v>829</v>
      </c>
      <c r="D29" t="s">
        <v>92</v>
      </c>
      <c r="E29">
        <v>1.0987789351851853E-2</v>
      </c>
      <c r="F29">
        <v>6</v>
      </c>
      <c r="G29" t="s">
        <v>830</v>
      </c>
      <c r="H29">
        <v>1.1279999999999999</v>
      </c>
      <c r="I29">
        <v>0.156</v>
      </c>
      <c r="J29">
        <v>0</v>
      </c>
      <c r="K29">
        <v>67</v>
      </c>
      <c r="L29" t="str">
        <f>IFERROR(VLOOKUP(C29,'Members List'!H:H,1,FALSE),"")</f>
        <v/>
      </c>
      <c r="M29" t="str">
        <f>IFERROR(VLOOKUP(L29,'Members List'!H:I,2,FALSE),"")</f>
        <v/>
      </c>
    </row>
    <row r="30" spans="1:14" x14ac:dyDescent="0.25">
      <c r="A30">
        <v>5</v>
      </c>
      <c r="B30">
        <v>101</v>
      </c>
      <c r="C30" t="s">
        <v>168</v>
      </c>
      <c r="D30" t="s">
        <v>92</v>
      </c>
      <c r="E30">
        <v>1.099449074074074E-2</v>
      </c>
      <c r="F30">
        <v>6</v>
      </c>
      <c r="G30" t="s">
        <v>831</v>
      </c>
      <c r="H30">
        <v>1.2629999999999999</v>
      </c>
      <c r="I30">
        <v>0.13500000000000001</v>
      </c>
      <c r="J30">
        <v>0</v>
      </c>
      <c r="K30">
        <v>74</v>
      </c>
      <c r="L30" t="str">
        <f>IFERROR(VLOOKUP(C30,'Members List'!H:H,1,FALSE),"")</f>
        <v>Luke Skehan</v>
      </c>
      <c r="M30" t="str">
        <f>IFERROR(VLOOKUP(L30,'Members List'!H:I,2,FALSE),"")</f>
        <v>Race - Junior (U15/U17/U19)</v>
      </c>
    </row>
    <row r="31" spans="1:14" x14ac:dyDescent="0.25">
      <c r="A31">
        <v>6</v>
      </c>
      <c r="B31">
        <v>41</v>
      </c>
      <c r="C31" t="s">
        <v>143</v>
      </c>
      <c r="D31" t="s">
        <v>92</v>
      </c>
      <c r="E31">
        <v>1.0998819444444445E-2</v>
      </c>
      <c r="F31">
        <v>6</v>
      </c>
      <c r="G31" t="s">
        <v>832</v>
      </c>
      <c r="H31">
        <v>1.379</v>
      </c>
      <c r="I31">
        <v>0.11600000000000001</v>
      </c>
      <c r="J31">
        <v>0</v>
      </c>
      <c r="K31" t="s">
        <v>145</v>
      </c>
      <c r="L31" t="str">
        <f>IFERROR(VLOOKUP(C31,'Members List'!H:H,1,FALSE),"")</f>
        <v>Lachlan Connan</v>
      </c>
      <c r="M31" t="str">
        <f>IFERROR(VLOOKUP(L31,'Members List'!H:I,2,FALSE),"")</f>
        <v>Race - Junior (U15/U17/U19)</v>
      </c>
      <c r="N31">
        <v>12</v>
      </c>
    </row>
    <row r="32" spans="1:14" x14ac:dyDescent="0.25">
      <c r="A32">
        <v>7</v>
      </c>
      <c r="B32">
        <v>111</v>
      </c>
      <c r="C32" t="s">
        <v>833</v>
      </c>
      <c r="D32" t="s">
        <v>92</v>
      </c>
      <c r="E32">
        <v>1.0990706018518518E-2</v>
      </c>
      <c r="F32">
        <v>6</v>
      </c>
      <c r="G32" t="s">
        <v>834</v>
      </c>
      <c r="H32">
        <v>1.649</v>
      </c>
      <c r="I32">
        <v>0.27</v>
      </c>
      <c r="J32">
        <v>0</v>
      </c>
      <c r="K32">
        <v>82</v>
      </c>
      <c r="L32" t="str">
        <f>IFERROR(VLOOKUP(C32,'Members List'!H:H,1,FALSE),"")</f>
        <v/>
      </c>
      <c r="M32" t="str">
        <f>IFERROR(VLOOKUP(L32,'Members List'!H:I,2,FALSE),"")</f>
        <v/>
      </c>
    </row>
    <row r="33" spans="1:14" x14ac:dyDescent="0.25">
      <c r="A33">
        <v>8</v>
      </c>
      <c r="B33">
        <v>16</v>
      </c>
      <c r="C33" t="s">
        <v>835</v>
      </c>
      <c r="D33" t="s">
        <v>92</v>
      </c>
      <c r="E33">
        <v>1.1010671296296298E-2</v>
      </c>
      <c r="F33">
        <v>6</v>
      </c>
      <c r="G33" t="s">
        <v>836</v>
      </c>
      <c r="H33">
        <v>1.837</v>
      </c>
      <c r="I33">
        <v>0.188</v>
      </c>
      <c r="J33">
        <v>0</v>
      </c>
      <c r="K33">
        <v>16</v>
      </c>
      <c r="L33" t="str">
        <f>IFERROR(VLOOKUP(C33,'Members List'!H:H,1,FALSE),"")</f>
        <v>Callum Hunter</v>
      </c>
      <c r="M33" t="str">
        <f>IFERROR(VLOOKUP(L33,'Members List'!H:I,2,FALSE),"")</f>
        <v>Race - Elite and U23 - Regional</v>
      </c>
      <c r="N33">
        <v>8</v>
      </c>
    </row>
    <row r="34" spans="1:14" x14ac:dyDescent="0.25">
      <c r="A34">
        <v>9</v>
      </c>
      <c r="B34">
        <v>27</v>
      </c>
      <c r="C34" t="s">
        <v>149</v>
      </c>
      <c r="D34" t="s">
        <v>92</v>
      </c>
      <c r="E34">
        <v>1.1008136574074075E-2</v>
      </c>
      <c r="F34">
        <v>6</v>
      </c>
      <c r="G34" t="s">
        <v>837</v>
      </c>
      <c r="H34">
        <v>1.8680000000000001</v>
      </c>
      <c r="I34">
        <v>3.1E-2</v>
      </c>
      <c r="J34">
        <v>0</v>
      </c>
      <c r="K34" t="s">
        <v>151</v>
      </c>
      <c r="L34" t="str">
        <f>IFERROR(VLOOKUP(C34,'Members List'!H:H,1,FALSE),"")</f>
        <v>John Duncan</v>
      </c>
      <c r="M34" t="str">
        <f>IFERROR(VLOOKUP(L34,'Members List'!H:I,2,FALSE),"")</f>
        <v>Race - Masters - Regional</v>
      </c>
      <c r="N34">
        <v>5</v>
      </c>
    </row>
    <row r="35" spans="1:14" x14ac:dyDescent="0.25">
      <c r="A35">
        <v>10</v>
      </c>
      <c r="B35">
        <v>15</v>
      </c>
      <c r="C35" t="s">
        <v>154</v>
      </c>
      <c r="D35" t="s">
        <v>92</v>
      </c>
      <c r="E35">
        <v>1.1024016203703704E-2</v>
      </c>
      <c r="F35">
        <v>6</v>
      </c>
      <c r="G35" t="s">
        <v>838</v>
      </c>
      <c r="H35">
        <v>2.7530000000000001</v>
      </c>
      <c r="I35">
        <v>0.88500000000000001</v>
      </c>
      <c r="J35">
        <v>0</v>
      </c>
      <c r="K35" t="s">
        <v>156</v>
      </c>
      <c r="L35" t="str">
        <f>IFERROR(VLOOKUP(C35,'Members List'!H:H,1,FALSE),"")</f>
        <v>John Bouwknegt</v>
      </c>
      <c r="M35" t="str">
        <f>IFERROR(VLOOKUP(L35,'Members List'!H:I,2,FALSE),"")</f>
        <v>Race - Masters U65</v>
      </c>
      <c r="N35">
        <v>3</v>
      </c>
    </row>
    <row r="36" spans="1:14" x14ac:dyDescent="0.25">
      <c r="A36">
        <v>11</v>
      </c>
      <c r="B36">
        <v>39</v>
      </c>
      <c r="C36" t="s">
        <v>839</v>
      </c>
      <c r="D36" t="s">
        <v>92</v>
      </c>
      <c r="E36">
        <v>1.1021041666666667E-2</v>
      </c>
      <c r="F36">
        <v>6</v>
      </c>
      <c r="G36" t="s">
        <v>840</v>
      </c>
      <c r="H36">
        <v>3.133</v>
      </c>
      <c r="I36">
        <v>0.38</v>
      </c>
      <c r="J36">
        <v>0</v>
      </c>
      <c r="K36">
        <v>39</v>
      </c>
      <c r="L36" t="str">
        <f>IFERROR(VLOOKUP(C36,'Members List'!H:H,1,FALSE),"")</f>
        <v>Paul Hearne</v>
      </c>
      <c r="M36" t="str">
        <f>IFERROR(VLOOKUP(L36,'Members List'!H:I,2,FALSE),"")</f>
        <v>Race - Masters U65</v>
      </c>
      <c r="N36">
        <v>2</v>
      </c>
    </row>
    <row r="37" spans="1:14" x14ac:dyDescent="0.25">
      <c r="A37">
        <v>12</v>
      </c>
      <c r="B37">
        <v>53</v>
      </c>
      <c r="C37" t="s">
        <v>157</v>
      </c>
      <c r="D37" t="s">
        <v>92</v>
      </c>
      <c r="E37">
        <v>1.1007893518518519E-2</v>
      </c>
      <c r="F37">
        <v>6</v>
      </c>
      <c r="G37" t="s">
        <v>841</v>
      </c>
      <c r="H37">
        <v>3.2719999999999998</v>
      </c>
      <c r="I37">
        <v>0.13900000000000001</v>
      </c>
      <c r="J37">
        <v>0</v>
      </c>
      <c r="K37">
        <v>53</v>
      </c>
      <c r="L37" t="str">
        <f>IFERROR(VLOOKUP(C37,'Members List'!H:H,1,FALSE),"")</f>
        <v>Shannon Sime</v>
      </c>
      <c r="M37" t="str">
        <f>IFERROR(VLOOKUP(L37,'Members List'!H:I,2,FALSE),"")</f>
        <v>Race - Masters - Regional</v>
      </c>
      <c r="N37">
        <v>2</v>
      </c>
    </row>
    <row r="38" spans="1:14" x14ac:dyDescent="0.25">
      <c r="A38">
        <v>13</v>
      </c>
      <c r="B38">
        <v>31</v>
      </c>
      <c r="C38" t="s">
        <v>101</v>
      </c>
      <c r="D38" t="s">
        <v>92</v>
      </c>
      <c r="E38">
        <v>1.1040555555555555E-2</v>
      </c>
      <c r="F38">
        <v>6</v>
      </c>
      <c r="G38" t="s">
        <v>842</v>
      </c>
      <c r="H38">
        <v>3.4510000000000001</v>
      </c>
      <c r="I38">
        <v>0.17899999999999999</v>
      </c>
      <c r="J38">
        <v>0</v>
      </c>
      <c r="K38">
        <v>31</v>
      </c>
      <c r="L38" t="str">
        <f>IFERROR(VLOOKUP(C38,'Members List'!H:H,1,FALSE),"")</f>
        <v/>
      </c>
      <c r="M38" t="str">
        <f>IFERROR(VLOOKUP(L38,'Members List'!H:I,2,FALSE),"")</f>
        <v/>
      </c>
    </row>
    <row r="39" spans="1:14" x14ac:dyDescent="0.25">
      <c r="A39">
        <v>14</v>
      </c>
      <c r="B39">
        <v>92</v>
      </c>
      <c r="C39" t="s">
        <v>131</v>
      </c>
      <c r="D39" t="s">
        <v>92</v>
      </c>
      <c r="E39">
        <v>1.10059375E-2</v>
      </c>
      <c r="F39">
        <v>6</v>
      </c>
      <c r="G39" t="s">
        <v>843</v>
      </c>
      <c r="H39">
        <v>3.6680000000000001</v>
      </c>
      <c r="I39">
        <v>0.217</v>
      </c>
      <c r="J39">
        <v>0</v>
      </c>
      <c r="K39">
        <v>92</v>
      </c>
      <c r="L39" t="str">
        <f>IFERROR(VLOOKUP(C39,'Members List'!H:H,1,FALSE),"")</f>
        <v>Owen Henderson</v>
      </c>
      <c r="M39" t="str">
        <f>IFERROR(VLOOKUP(L39,'Members List'!H:I,2,FALSE),"")</f>
        <v>Race - Masters U65</v>
      </c>
      <c r="N39">
        <v>2</v>
      </c>
    </row>
    <row r="40" spans="1:14" x14ac:dyDescent="0.25">
      <c r="A40">
        <v>15</v>
      </c>
      <c r="B40">
        <v>74</v>
      </c>
      <c r="C40" t="s">
        <v>990</v>
      </c>
      <c r="D40" t="s">
        <v>92</v>
      </c>
      <c r="E40">
        <v>1.1021481481481481E-2</v>
      </c>
      <c r="F40">
        <v>6</v>
      </c>
      <c r="G40" t="s">
        <v>844</v>
      </c>
      <c r="H40">
        <v>3.8940000000000001</v>
      </c>
      <c r="I40">
        <v>0.22600000000000001</v>
      </c>
      <c r="J40">
        <v>0</v>
      </c>
      <c r="K40" t="s">
        <v>167</v>
      </c>
      <c r="L40" t="str">
        <f>IFERROR(VLOOKUP(C40,'Members List'!H:H,1,FALSE),"")</f>
        <v>Jason Hapeta</v>
      </c>
      <c r="M40" t="str">
        <f>IFERROR(VLOOKUP(L40,'Members List'!H:I,2,FALSE),"")</f>
        <v/>
      </c>
      <c r="N40">
        <v>2</v>
      </c>
    </row>
    <row r="41" spans="1:14" x14ac:dyDescent="0.25">
      <c r="A41">
        <v>16</v>
      </c>
      <c r="B41">
        <v>32</v>
      </c>
      <c r="C41" t="s">
        <v>152</v>
      </c>
      <c r="D41" t="s">
        <v>92</v>
      </c>
      <c r="E41">
        <v>1.1029583333333334E-2</v>
      </c>
      <c r="F41">
        <v>6</v>
      </c>
      <c r="G41" t="s">
        <v>845</v>
      </c>
      <c r="H41">
        <v>4.141</v>
      </c>
      <c r="I41">
        <v>0.247</v>
      </c>
      <c r="J41">
        <v>0</v>
      </c>
      <c r="K41">
        <v>32</v>
      </c>
      <c r="L41" t="str">
        <f>IFERROR(VLOOKUP(C41,'Members List'!H:H,1,FALSE),"")</f>
        <v>Andrew Matthews</v>
      </c>
      <c r="M41" t="str">
        <f>IFERROR(VLOOKUP(L41,'Members List'!H:I,2,FALSE),"")</f>
        <v xml:space="preserve">Race - </v>
      </c>
      <c r="N41">
        <v>2</v>
      </c>
    </row>
    <row r="42" spans="1:14" x14ac:dyDescent="0.25">
      <c r="A42">
        <v>17</v>
      </c>
      <c r="B42">
        <v>81</v>
      </c>
      <c r="C42" t="s">
        <v>846</v>
      </c>
      <c r="D42" t="s">
        <v>92</v>
      </c>
      <c r="E42">
        <v>1.1025925925925925E-2</v>
      </c>
      <c r="F42">
        <v>6</v>
      </c>
      <c r="G42" t="s">
        <v>847</v>
      </c>
      <c r="H42">
        <v>4.1829999999999998</v>
      </c>
      <c r="I42">
        <v>4.2000000000000003E-2</v>
      </c>
      <c r="J42">
        <v>0</v>
      </c>
      <c r="K42">
        <v>58</v>
      </c>
      <c r="L42" t="str">
        <f>IFERROR(VLOOKUP(C42,'Members List'!H:H,1,FALSE),"")</f>
        <v/>
      </c>
      <c r="M42" t="str">
        <f>IFERROR(VLOOKUP(L42,'Members List'!H:I,2,FALSE),"")</f>
        <v/>
      </c>
    </row>
    <row r="43" spans="1:14" x14ac:dyDescent="0.25">
      <c r="A43">
        <v>18</v>
      </c>
      <c r="B43">
        <v>23</v>
      </c>
      <c r="C43" t="s">
        <v>121</v>
      </c>
      <c r="D43" t="s">
        <v>92</v>
      </c>
      <c r="E43">
        <v>1.1037835648148149E-2</v>
      </c>
      <c r="F43">
        <v>6</v>
      </c>
      <c r="G43" t="s">
        <v>848</v>
      </c>
      <c r="H43">
        <v>4.7709999999999999</v>
      </c>
      <c r="I43">
        <v>0.58799999999999997</v>
      </c>
      <c r="J43">
        <v>0</v>
      </c>
      <c r="K43">
        <v>23</v>
      </c>
      <c r="L43" t="str">
        <f>IFERROR(VLOOKUP(C43,'Members List'!H:H,1,FALSE),"")</f>
        <v/>
      </c>
      <c r="M43" t="str">
        <f>IFERROR(VLOOKUP(L43,'Members List'!H:I,2,FALSE),"")</f>
        <v/>
      </c>
    </row>
    <row r="44" spans="1:14" x14ac:dyDescent="0.25">
      <c r="A44">
        <v>19</v>
      </c>
      <c r="B44">
        <v>98</v>
      </c>
      <c r="C44" t="s">
        <v>849</v>
      </c>
      <c r="D44" t="s">
        <v>92</v>
      </c>
      <c r="E44">
        <v>1.1033206018518517E-2</v>
      </c>
      <c r="F44">
        <v>6</v>
      </c>
      <c r="G44" t="s">
        <v>850</v>
      </c>
      <c r="H44">
        <v>6.0709999999999997</v>
      </c>
      <c r="I44">
        <v>1.3</v>
      </c>
      <c r="J44">
        <v>0</v>
      </c>
      <c r="K44">
        <v>71</v>
      </c>
      <c r="L44" t="str">
        <f>IFERROR(VLOOKUP(C44,'Members List'!H:H,1,FALSE),"")</f>
        <v/>
      </c>
      <c r="M44" t="str">
        <f>IFERROR(VLOOKUP(L44,'Members List'!H:I,2,FALSE),"")</f>
        <v/>
      </c>
    </row>
    <row r="45" spans="1:14" x14ac:dyDescent="0.25">
      <c r="A45">
        <v>20</v>
      </c>
      <c r="B45">
        <v>25</v>
      </c>
      <c r="C45" t="s">
        <v>128</v>
      </c>
      <c r="D45" t="s">
        <v>92</v>
      </c>
      <c r="E45">
        <v>1.1039722222222222E-2</v>
      </c>
      <c r="F45">
        <v>6</v>
      </c>
      <c r="G45" t="s">
        <v>851</v>
      </c>
      <c r="H45">
        <v>6.3860000000000001</v>
      </c>
      <c r="I45">
        <v>0.315</v>
      </c>
      <c r="J45">
        <v>0</v>
      </c>
      <c r="K45">
        <v>25</v>
      </c>
      <c r="L45" t="str">
        <f>IFERROR(VLOOKUP(C45,'Members List'!H:H,1,FALSE),"")</f>
        <v>Nigel Stella</v>
      </c>
      <c r="M45" t="str">
        <f>IFERROR(VLOOKUP(L45,'Members List'!H:I,2,FALSE),"")</f>
        <v>Race - Masters U65</v>
      </c>
      <c r="N45">
        <v>2</v>
      </c>
    </row>
    <row r="46" spans="1:14" x14ac:dyDescent="0.25">
      <c r="A46">
        <v>21</v>
      </c>
      <c r="B46">
        <v>66</v>
      </c>
      <c r="C46" t="s">
        <v>134</v>
      </c>
      <c r="D46" t="s">
        <v>92</v>
      </c>
      <c r="E46">
        <v>1.1067812500000001E-2</v>
      </c>
      <c r="F46">
        <v>6</v>
      </c>
      <c r="G46" t="s">
        <v>852</v>
      </c>
      <c r="H46">
        <v>7.633</v>
      </c>
      <c r="I46">
        <v>1.2470000000000001</v>
      </c>
      <c r="J46">
        <v>0</v>
      </c>
      <c r="K46">
        <v>88</v>
      </c>
      <c r="L46" t="str">
        <f>IFERROR(VLOOKUP(C46,'Members List'!H:H,1,FALSE),"")</f>
        <v>Andrew Caltabiano</v>
      </c>
      <c r="M46" t="str">
        <f>IFERROR(VLOOKUP(L46,'Members List'!H:I,2,FALSE),"")</f>
        <v>Race - Masters U65</v>
      </c>
      <c r="N46">
        <v>2</v>
      </c>
    </row>
    <row r="47" spans="1:14" x14ac:dyDescent="0.25">
      <c r="A47">
        <v>22</v>
      </c>
      <c r="B47">
        <v>57</v>
      </c>
      <c r="C47" t="s">
        <v>124</v>
      </c>
      <c r="D47" t="s">
        <v>92</v>
      </c>
      <c r="E47">
        <v>1.1061377314814816E-2</v>
      </c>
      <c r="F47">
        <v>6</v>
      </c>
      <c r="G47" t="s">
        <v>853</v>
      </c>
      <c r="H47">
        <v>8.7360000000000007</v>
      </c>
      <c r="I47">
        <v>1.103</v>
      </c>
      <c r="J47">
        <v>0</v>
      </c>
      <c r="K47" t="s">
        <v>127</v>
      </c>
      <c r="L47" t="str">
        <f>IFERROR(VLOOKUP(C47,'Members List'!H:H,1,FALSE),"")</f>
        <v>David Cashman</v>
      </c>
      <c r="M47" t="str">
        <f>IFERROR(VLOOKUP(L47,'Members List'!H:I,2,FALSE),"")</f>
        <v>Race - Masters - Regional</v>
      </c>
      <c r="N47">
        <v>2</v>
      </c>
    </row>
    <row r="48" spans="1:14" x14ac:dyDescent="0.25">
      <c r="A48">
        <v>23</v>
      </c>
      <c r="B48">
        <v>65</v>
      </c>
      <c r="C48" t="s">
        <v>99</v>
      </c>
      <c r="D48" t="s">
        <v>92</v>
      </c>
      <c r="E48">
        <v>1.1104293981481481E-2</v>
      </c>
      <c r="F48">
        <v>6</v>
      </c>
      <c r="G48" t="s">
        <v>854</v>
      </c>
      <c r="H48">
        <v>9.4529999999999994</v>
      </c>
      <c r="I48">
        <v>0.71699999999999997</v>
      </c>
      <c r="J48">
        <v>0</v>
      </c>
      <c r="K48">
        <v>65</v>
      </c>
      <c r="L48" t="str">
        <f>IFERROR(VLOOKUP(C48,'Members List'!H:H,1,FALSE),"")</f>
        <v>Peter Clark</v>
      </c>
      <c r="M48" t="str">
        <f>IFERROR(VLOOKUP(L48,'Members List'!H:I,2,FALSE),"")</f>
        <v>Race - Masters U65</v>
      </c>
      <c r="N48">
        <v>2</v>
      </c>
    </row>
    <row r="49" spans="1:14" x14ac:dyDescent="0.25">
      <c r="A49">
        <v>24</v>
      </c>
      <c r="B49">
        <v>60</v>
      </c>
      <c r="C49" t="s">
        <v>855</v>
      </c>
      <c r="D49" t="s">
        <v>92</v>
      </c>
      <c r="E49">
        <v>1.1591620370370372E-2</v>
      </c>
      <c r="F49">
        <v>6</v>
      </c>
      <c r="G49" t="s">
        <v>856</v>
      </c>
      <c r="H49">
        <v>51.357999999999997</v>
      </c>
      <c r="I49">
        <v>41.905000000000001</v>
      </c>
      <c r="J49">
        <v>0</v>
      </c>
      <c r="K49">
        <v>60</v>
      </c>
      <c r="L49" t="str">
        <f>IFERROR(VLOOKUP(C49,'Members List'!H:H,1,FALSE),"")</f>
        <v>Adrian Pahl</v>
      </c>
      <c r="M49" t="str">
        <f>IFERROR(VLOOKUP(L49,'Members List'!H:I,2,FALSE),"")</f>
        <v>Race - Elite and U23</v>
      </c>
    </row>
    <row r="50" spans="1:14" x14ac:dyDescent="0.25">
      <c r="A50">
        <v>25</v>
      </c>
      <c r="B50">
        <v>113</v>
      </c>
      <c r="C50" t="s">
        <v>91</v>
      </c>
      <c r="D50" t="s">
        <v>92</v>
      </c>
      <c r="E50">
        <v>1.254236111111111E-2</v>
      </c>
      <c r="F50">
        <v>6</v>
      </c>
      <c r="G50" t="s">
        <v>857</v>
      </c>
      <c r="H50" t="s">
        <v>858</v>
      </c>
      <c r="I50" t="s">
        <v>859</v>
      </c>
      <c r="J50">
        <v>0</v>
      </c>
      <c r="K50" t="s">
        <v>94</v>
      </c>
      <c r="L50" t="str">
        <f>IFERROR(VLOOKUP(C50,'Members List'!H:H,1,FALSE),"")</f>
        <v>Andrew Brown</v>
      </c>
      <c r="M50" t="str">
        <f>IFERROR(VLOOKUP(L50,'Members List'!H:I,2,FALSE),"")</f>
        <v>Race - Masters U65</v>
      </c>
      <c r="N50">
        <v>2</v>
      </c>
    </row>
    <row r="51" spans="1:14" x14ac:dyDescent="0.25">
      <c r="A51" t="s">
        <v>66</v>
      </c>
      <c r="B51">
        <v>73</v>
      </c>
      <c r="C51" t="s">
        <v>860</v>
      </c>
      <c r="D51" t="s">
        <v>92</v>
      </c>
      <c r="E51" t="s">
        <v>68</v>
      </c>
      <c r="F51">
        <v>4</v>
      </c>
      <c r="G51">
        <v>2.337728009259259E-2</v>
      </c>
      <c r="H51" t="s">
        <v>76</v>
      </c>
      <c r="I51" t="s">
        <v>76</v>
      </c>
      <c r="J51">
        <v>0</v>
      </c>
      <c r="K51">
        <v>73</v>
      </c>
      <c r="L51" t="str">
        <f>IFERROR(VLOOKUP(C51,'Members List'!H:H,1,FALSE),"")</f>
        <v/>
      </c>
      <c r="M51" t="str">
        <f>IFERROR(VLOOKUP(L51,'Members List'!H:I,2,FALSE),"")</f>
        <v/>
      </c>
    </row>
    <row r="52" spans="1:14" x14ac:dyDescent="0.25">
      <c r="A52" t="s">
        <v>66</v>
      </c>
      <c r="B52">
        <v>116</v>
      </c>
      <c r="C52" t="s">
        <v>861</v>
      </c>
      <c r="D52" t="s">
        <v>92</v>
      </c>
      <c r="E52" t="s">
        <v>68</v>
      </c>
      <c r="G52">
        <v>12.412000000000001</v>
      </c>
      <c r="H52" t="s">
        <v>87</v>
      </c>
      <c r="I52" t="s">
        <v>84</v>
      </c>
      <c r="J52">
        <v>0</v>
      </c>
      <c r="K52">
        <v>93</v>
      </c>
      <c r="L52" t="str">
        <f>IFERROR(VLOOKUP(C52,'Members List'!H:H,1,FALSE),"")</f>
        <v/>
      </c>
      <c r="M52" t="str">
        <f>IFERROR(VLOOKUP(L52,'Members List'!H:I,2,FALSE),"")</f>
        <v/>
      </c>
    </row>
    <row r="53" spans="1:14" x14ac:dyDescent="0.25">
      <c r="A53">
        <v>1</v>
      </c>
      <c r="B53">
        <v>2</v>
      </c>
      <c r="C53" t="s">
        <v>252</v>
      </c>
      <c r="D53" t="s">
        <v>253</v>
      </c>
      <c r="E53">
        <v>3.3534722222222217E-3</v>
      </c>
      <c r="F53">
        <v>6</v>
      </c>
      <c r="G53" t="s">
        <v>862</v>
      </c>
      <c r="H53">
        <v>0</v>
      </c>
      <c r="I53">
        <v>0</v>
      </c>
      <c r="J53">
        <v>0</v>
      </c>
      <c r="K53">
        <v>2</v>
      </c>
      <c r="L53" t="str">
        <f>IFERROR(VLOOKUP(C53,'Members List'!H:H,1,FALSE),"")</f>
        <v/>
      </c>
      <c r="M53" t="str">
        <f>IFERROR(VLOOKUP(L53,'Members List'!H:I,2,FALSE),"")</f>
        <v/>
      </c>
    </row>
    <row r="54" spans="1:14" x14ac:dyDescent="0.25">
      <c r="A54">
        <v>2</v>
      </c>
      <c r="B54">
        <v>1</v>
      </c>
      <c r="C54" t="s">
        <v>863</v>
      </c>
      <c r="D54" t="s">
        <v>253</v>
      </c>
      <c r="E54">
        <v>3.8090393518518516E-3</v>
      </c>
      <c r="F54">
        <v>6</v>
      </c>
      <c r="G54" t="s">
        <v>864</v>
      </c>
      <c r="H54">
        <v>43.052999999999997</v>
      </c>
      <c r="I54">
        <v>43.052999999999997</v>
      </c>
      <c r="J54">
        <v>0</v>
      </c>
      <c r="K54">
        <v>1</v>
      </c>
      <c r="L54" t="str">
        <f>IFERROR(VLOOKUP(C54,'Members List'!H:H,1,FALSE),"")</f>
        <v/>
      </c>
      <c r="M54" t="str">
        <f>IFERROR(VLOOKUP(L54,'Members List'!H:I,2,FALSE),"")</f>
        <v/>
      </c>
    </row>
    <row r="55" spans="1:14" x14ac:dyDescent="0.25">
      <c r="A55">
        <v>3</v>
      </c>
      <c r="B55">
        <v>78</v>
      </c>
      <c r="C55" t="s">
        <v>865</v>
      </c>
      <c r="D55" t="s">
        <v>253</v>
      </c>
      <c r="E55">
        <v>9.6928819444444449E-3</v>
      </c>
      <c r="F55">
        <v>6</v>
      </c>
      <c r="G55" t="s">
        <v>866</v>
      </c>
      <c r="H55" t="s">
        <v>867</v>
      </c>
      <c r="I55" t="s">
        <v>868</v>
      </c>
      <c r="J55">
        <v>0</v>
      </c>
      <c r="K55">
        <v>78</v>
      </c>
      <c r="L55" t="str">
        <f>IFERROR(VLOOKUP(C55,'Members List'!H:H,1,FALSE),"")</f>
        <v/>
      </c>
      <c r="M55" t="str">
        <f>IFERROR(VLOOKUP(L55,'Members List'!H:I,2,FALSE),"")</f>
        <v/>
      </c>
    </row>
    <row r="56" spans="1:14" x14ac:dyDescent="0.25">
      <c r="A56">
        <v>1</v>
      </c>
      <c r="B56">
        <v>58</v>
      </c>
      <c r="C56" t="s">
        <v>869</v>
      </c>
      <c r="D56" t="s">
        <v>172</v>
      </c>
      <c r="E56">
        <v>1.1541828703703705E-2</v>
      </c>
      <c r="F56">
        <v>5</v>
      </c>
      <c r="G56" t="s">
        <v>870</v>
      </c>
      <c r="H56">
        <v>0</v>
      </c>
      <c r="I56">
        <v>0</v>
      </c>
      <c r="J56">
        <v>0</v>
      </c>
      <c r="K56">
        <v>8</v>
      </c>
      <c r="L56" t="str">
        <f>IFERROR(VLOOKUP(C56,'Members List'!H:H,1,FALSE),"")</f>
        <v/>
      </c>
      <c r="M56" t="str">
        <f>IFERROR(VLOOKUP(L56,'Members List'!H:I,2,FALSE),"")</f>
        <v/>
      </c>
    </row>
    <row r="57" spans="1:14" x14ac:dyDescent="0.25">
      <c r="A57">
        <v>2</v>
      </c>
      <c r="B57">
        <v>38</v>
      </c>
      <c r="C57" t="s">
        <v>871</v>
      </c>
      <c r="D57" t="s">
        <v>172</v>
      </c>
      <c r="E57">
        <v>1.1537349537037037E-2</v>
      </c>
      <c r="F57">
        <v>5</v>
      </c>
      <c r="G57" t="s">
        <v>872</v>
      </c>
      <c r="H57">
        <v>1.4E-2</v>
      </c>
      <c r="I57">
        <v>1.4E-2</v>
      </c>
      <c r="J57">
        <v>0</v>
      </c>
      <c r="K57">
        <v>38</v>
      </c>
      <c r="L57" t="str">
        <f>IFERROR(VLOOKUP(C57,'Members List'!H:H,1,FALSE),"")</f>
        <v/>
      </c>
      <c r="M57" t="str">
        <f>IFERROR(VLOOKUP(L57,'Members List'!H:I,2,FALSE),"")</f>
        <v/>
      </c>
    </row>
    <row r="58" spans="1:14" x14ac:dyDescent="0.25">
      <c r="A58">
        <v>3</v>
      </c>
      <c r="B58">
        <v>76</v>
      </c>
      <c r="C58" t="s">
        <v>873</v>
      </c>
      <c r="D58" t="s">
        <v>172</v>
      </c>
      <c r="E58">
        <v>1.1556979166666669E-2</v>
      </c>
      <c r="F58">
        <v>5</v>
      </c>
      <c r="G58" t="s">
        <v>874</v>
      </c>
      <c r="H58">
        <v>0.84299999999999997</v>
      </c>
      <c r="I58">
        <v>0.82899999999999996</v>
      </c>
      <c r="J58">
        <v>0</v>
      </c>
      <c r="K58">
        <v>55</v>
      </c>
      <c r="L58" t="str">
        <f>IFERROR(VLOOKUP(C58,'Members List'!H:H,1,FALSE),"")</f>
        <v/>
      </c>
      <c r="M58" t="str">
        <f>IFERROR(VLOOKUP(L58,'Members List'!H:I,2,FALSE),"")</f>
        <v/>
      </c>
    </row>
    <row r="59" spans="1:14" x14ac:dyDescent="0.25">
      <c r="A59">
        <v>4</v>
      </c>
      <c r="B59">
        <v>75</v>
      </c>
      <c r="C59" t="s">
        <v>875</v>
      </c>
      <c r="D59" t="s">
        <v>172</v>
      </c>
      <c r="E59">
        <v>1.1566956018518516E-2</v>
      </c>
      <c r="F59">
        <v>5</v>
      </c>
      <c r="G59" t="s">
        <v>876</v>
      </c>
      <c r="H59">
        <v>1.3680000000000001</v>
      </c>
      <c r="I59">
        <v>0.52500000000000002</v>
      </c>
      <c r="J59">
        <v>0</v>
      </c>
      <c r="K59">
        <v>75</v>
      </c>
      <c r="L59" t="str">
        <f>IFERROR(VLOOKUP(C59,'Members List'!H:H,1,FALSE),"")</f>
        <v/>
      </c>
      <c r="M59" t="str">
        <f>IFERROR(VLOOKUP(L59,'Members List'!H:I,2,FALSE),"")</f>
        <v/>
      </c>
    </row>
    <row r="60" spans="1:14" x14ac:dyDescent="0.25">
      <c r="A60">
        <v>5</v>
      </c>
      <c r="B60">
        <v>9</v>
      </c>
      <c r="C60" t="s">
        <v>204</v>
      </c>
      <c r="D60" t="s">
        <v>172</v>
      </c>
      <c r="E60">
        <v>1.1534467592592593E-2</v>
      </c>
      <c r="F60">
        <v>5</v>
      </c>
      <c r="G60" t="s">
        <v>877</v>
      </c>
      <c r="H60">
        <v>1.4379999999999999</v>
      </c>
      <c r="I60">
        <v>7.0000000000000007E-2</v>
      </c>
      <c r="J60">
        <v>0</v>
      </c>
      <c r="K60">
        <v>9</v>
      </c>
      <c r="L60" t="str">
        <f>IFERROR(VLOOKUP(C60,'Members List'!H:H,1,FALSE),"")</f>
        <v>Mark Antoniades</v>
      </c>
      <c r="M60" t="str">
        <f>IFERROR(VLOOKUP(L60,'Members List'!H:I,2,FALSE),"")</f>
        <v>Race - Masters (U65)</v>
      </c>
    </row>
    <row r="61" spans="1:14" x14ac:dyDescent="0.25">
      <c r="A61">
        <v>6</v>
      </c>
      <c r="B61">
        <v>56</v>
      </c>
      <c r="C61" t="s">
        <v>878</v>
      </c>
      <c r="D61" t="s">
        <v>172</v>
      </c>
      <c r="E61">
        <v>1.1556898148148149E-2</v>
      </c>
      <c r="F61">
        <v>5</v>
      </c>
      <c r="G61" t="s">
        <v>879</v>
      </c>
      <c r="H61">
        <v>1.56</v>
      </c>
      <c r="I61">
        <v>0.122</v>
      </c>
      <c r="J61">
        <v>0</v>
      </c>
      <c r="K61">
        <v>46</v>
      </c>
      <c r="L61" t="str">
        <f>IFERROR(VLOOKUP(C61,'Members List'!H:H,1,FALSE),"")</f>
        <v>Laura Hodges</v>
      </c>
      <c r="M61" t="str">
        <f>IFERROR(VLOOKUP(L61,'Members List'!H:I,2,FALSE),"")</f>
        <v>Race - Junior (U15/U17/U19)</v>
      </c>
      <c r="N61">
        <v>12</v>
      </c>
    </row>
    <row r="62" spans="1:14" x14ac:dyDescent="0.25">
      <c r="A62">
        <v>7</v>
      </c>
      <c r="B62">
        <v>51</v>
      </c>
      <c r="C62" t="s">
        <v>210</v>
      </c>
      <c r="D62" t="s">
        <v>172</v>
      </c>
      <c r="E62">
        <v>1.1564375E-2</v>
      </c>
      <c r="F62">
        <v>5</v>
      </c>
      <c r="G62" t="s">
        <v>880</v>
      </c>
      <c r="H62">
        <v>1.655</v>
      </c>
      <c r="I62">
        <v>9.5000000000000001E-2</v>
      </c>
      <c r="J62">
        <v>0</v>
      </c>
      <c r="K62">
        <v>51</v>
      </c>
      <c r="L62" t="str">
        <f>IFERROR(VLOOKUP(C62,'Members List'!H:H,1,FALSE),"")</f>
        <v>Ashton Sime</v>
      </c>
      <c r="M62" t="str">
        <f>IFERROR(VLOOKUP(L62,'Members List'!H:I,2,FALSE),"")</f>
        <v>Race - Kids (U9/U11/U13)</v>
      </c>
      <c r="N62">
        <v>8</v>
      </c>
    </row>
    <row r="63" spans="1:14" x14ac:dyDescent="0.25">
      <c r="A63">
        <v>8</v>
      </c>
      <c r="B63">
        <v>28</v>
      </c>
      <c r="C63" t="s">
        <v>881</v>
      </c>
      <c r="D63" t="s">
        <v>172</v>
      </c>
      <c r="E63">
        <v>1.1549444444444444E-2</v>
      </c>
      <c r="F63">
        <v>5</v>
      </c>
      <c r="G63" t="s">
        <v>882</v>
      </c>
      <c r="H63">
        <v>1.827</v>
      </c>
      <c r="I63">
        <v>0.17199999999999999</v>
      </c>
      <c r="J63">
        <v>0</v>
      </c>
      <c r="K63">
        <v>27</v>
      </c>
      <c r="L63" t="str">
        <f>IFERROR(VLOOKUP(C63,'Members List'!H:H,1,FALSE),"")</f>
        <v>Ron McArthur</v>
      </c>
      <c r="M63" t="str">
        <f>IFERROR(VLOOKUP(L63,'Members List'!H:I,2,FALSE),"")</f>
        <v>Race - Masters 65+ / Para-Cycling</v>
      </c>
      <c r="N63">
        <v>5</v>
      </c>
    </row>
    <row r="64" spans="1:14" x14ac:dyDescent="0.25">
      <c r="A64">
        <v>9</v>
      </c>
      <c r="B64">
        <v>118</v>
      </c>
      <c r="C64" t="s">
        <v>181</v>
      </c>
      <c r="D64" t="s">
        <v>172</v>
      </c>
      <c r="E64">
        <v>1.1555902777777778E-2</v>
      </c>
      <c r="F64">
        <v>5</v>
      </c>
      <c r="G64" t="s">
        <v>883</v>
      </c>
      <c r="H64">
        <v>1.8839999999999999</v>
      </c>
      <c r="I64">
        <v>5.7000000000000002E-2</v>
      </c>
      <c r="J64">
        <v>0</v>
      </c>
      <c r="K64" t="s">
        <v>183</v>
      </c>
      <c r="L64" t="str">
        <f>IFERROR(VLOOKUP(C64,'Members List'!H:H,1,FALSE),"")</f>
        <v/>
      </c>
      <c r="M64" t="str">
        <f>IFERROR(VLOOKUP(L64,'Members List'!H:I,2,FALSE),"")</f>
        <v/>
      </c>
    </row>
    <row r="65" spans="1:14" x14ac:dyDescent="0.25">
      <c r="A65">
        <v>10</v>
      </c>
      <c r="B65">
        <v>14</v>
      </c>
      <c r="C65" t="s">
        <v>884</v>
      </c>
      <c r="D65" t="s">
        <v>172</v>
      </c>
      <c r="E65">
        <v>1.1551874999999998E-2</v>
      </c>
      <c r="F65">
        <v>5</v>
      </c>
      <c r="G65" t="s">
        <v>885</v>
      </c>
      <c r="H65">
        <v>1.9930000000000001</v>
      </c>
      <c r="I65">
        <v>0.109</v>
      </c>
      <c r="J65">
        <v>0</v>
      </c>
      <c r="K65">
        <v>14</v>
      </c>
      <c r="L65" t="str">
        <f>IFERROR(VLOOKUP(C65,'Members List'!H:H,1,FALSE),"")</f>
        <v/>
      </c>
      <c r="M65" t="str">
        <f>IFERROR(VLOOKUP(L65,'Members List'!H:I,2,FALSE),"")</f>
        <v/>
      </c>
    </row>
    <row r="66" spans="1:14" x14ac:dyDescent="0.25">
      <c r="A66">
        <v>11</v>
      </c>
      <c r="B66">
        <v>12</v>
      </c>
      <c r="C66" t="s">
        <v>886</v>
      </c>
      <c r="D66" t="s">
        <v>172</v>
      </c>
      <c r="E66">
        <v>1.1575659722222222E-2</v>
      </c>
      <c r="F66">
        <v>5</v>
      </c>
      <c r="G66" t="s">
        <v>887</v>
      </c>
      <c r="H66">
        <v>1.994</v>
      </c>
      <c r="I66">
        <v>1E-3</v>
      </c>
      <c r="J66">
        <v>0</v>
      </c>
      <c r="K66">
        <v>12</v>
      </c>
      <c r="L66" t="str">
        <f>IFERROR(VLOOKUP(C66,'Members List'!H:H,1,FALSE),"")</f>
        <v/>
      </c>
      <c r="M66" t="str">
        <f>IFERROR(VLOOKUP(L66,'Members List'!H:I,2,FALSE),"")</f>
        <v/>
      </c>
    </row>
    <row r="67" spans="1:14" x14ac:dyDescent="0.25">
      <c r="A67">
        <v>12</v>
      </c>
      <c r="B67">
        <v>46</v>
      </c>
      <c r="C67" t="s">
        <v>191</v>
      </c>
      <c r="D67" t="s">
        <v>172</v>
      </c>
      <c r="E67">
        <v>1.1577465277777777E-2</v>
      </c>
      <c r="F67">
        <v>5</v>
      </c>
      <c r="G67" t="s">
        <v>887</v>
      </c>
      <c r="J67">
        <v>0</v>
      </c>
      <c r="K67">
        <v>42</v>
      </c>
      <c r="L67" t="str">
        <f>IFERROR(VLOOKUP(C67,'Members List'!H:H,1,FALSE),"")</f>
        <v/>
      </c>
      <c r="M67" t="str">
        <f>IFERROR(VLOOKUP(L67,'Members List'!H:I,2,FALSE),"")</f>
        <v/>
      </c>
    </row>
    <row r="68" spans="1:14" x14ac:dyDescent="0.25">
      <c r="A68">
        <v>13</v>
      </c>
      <c r="B68">
        <v>72</v>
      </c>
      <c r="C68" t="s">
        <v>177</v>
      </c>
      <c r="D68" t="s">
        <v>172</v>
      </c>
      <c r="E68">
        <v>1.158167824074074E-2</v>
      </c>
      <c r="F68">
        <v>5</v>
      </c>
      <c r="G68" t="s">
        <v>888</v>
      </c>
      <c r="H68">
        <v>2.173</v>
      </c>
      <c r="I68">
        <v>0.17899999999999999</v>
      </c>
      <c r="J68">
        <v>0</v>
      </c>
      <c r="K68">
        <v>54</v>
      </c>
      <c r="L68" t="str">
        <f>IFERROR(VLOOKUP(C68,'Members List'!H:H,1,FALSE),"")</f>
        <v>Mark Duchesne</v>
      </c>
      <c r="M68" t="str">
        <f>IFERROR(VLOOKUP(L68,'Members List'!H:I,2,FALSE),"")</f>
        <v>Race - Masters (U65)</v>
      </c>
    </row>
    <row r="69" spans="1:14" x14ac:dyDescent="0.25">
      <c r="A69">
        <v>14</v>
      </c>
      <c r="B69">
        <v>70</v>
      </c>
      <c r="C69" t="s">
        <v>889</v>
      </c>
      <c r="D69" t="s">
        <v>172</v>
      </c>
      <c r="E69">
        <v>1.1549791666666665E-2</v>
      </c>
      <c r="F69">
        <v>5</v>
      </c>
      <c r="G69" t="s">
        <v>890</v>
      </c>
      <c r="H69">
        <v>2.2480000000000002</v>
      </c>
      <c r="I69">
        <v>7.4999999999999997E-2</v>
      </c>
      <c r="J69">
        <v>0</v>
      </c>
      <c r="K69">
        <v>28</v>
      </c>
      <c r="L69" t="str">
        <f>IFERROR(VLOOKUP(C69,'Members List'!H:H,1,FALSE),"")</f>
        <v/>
      </c>
      <c r="M69" t="str">
        <f>IFERROR(VLOOKUP(L69,'Members List'!H:I,2,FALSE),"")</f>
        <v/>
      </c>
    </row>
    <row r="70" spans="1:14" x14ac:dyDescent="0.25">
      <c r="A70">
        <v>15</v>
      </c>
      <c r="B70">
        <v>61</v>
      </c>
      <c r="C70" t="s">
        <v>171</v>
      </c>
      <c r="D70" t="s">
        <v>172</v>
      </c>
      <c r="E70">
        <v>1.1576273148148146E-2</v>
      </c>
      <c r="F70">
        <v>5</v>
      </c>
      <c r="G70" t="s">
        <v>891</v>
      </c>
      <c r="H70">
        <v>2.3490000000000002</v>
      </c>
      <c r="I70">
        <v>0.10100000000000001</v>
      </c>
      <c r="J70">
        <v>0</v>
      </c>
      <c r="K70" t="s">
        <v>174</v>
      </c>
      <c r="L70" t="str">
        <f>IFERROR(VLOOKUP(C70,'Members List'!H:H,1,FALSE),"")</f>
        <v>Calum Milne</v>
      </c>
      <c r="M70" t="str">
        <f>IFERROR(VLOOKUP(L70,'Members List'!H:I,2,FALSE),"")</f>
        <v>Race - Junior (U15/U17/U19)</v>
      </c>
      <c r="N70">
        <v>3</v>
      </c>
    </row>
    <row r="71" spans="1:14" x14ac:dyDescent="0.25">
      <c r="A71">
        <v>16</v>
      </c>
      <c r="B71">
        <v>80</v>
      </c>
      <c r="C71" t="s">
        <v>892</v>
      </c>
      <c r="D71" t="s">
        <v>172</v>
      </c>
      <c r="E71">
        <v>1.1561469907407406E-2</v>
      </c>
      <c r="F71">
        <v>5</v>
      </c>
      <c r="G71" t="s">
        <v>893</v>
      </c>
      <c r="H71">
        <v>2.4820000000000002</v>
      </c>
      <c r="I71">
        <v>0.13300000000000001</v>
      </c>
      <c r="J71">
        <v>0</v>
      </c>
      <c r="K71">
        <v>57</v>
      </c>
      <c r="L71" t="str">
        <f>IFERROR(VLOOKUP(C71,'Members List'!H:H,1,FALSE),"")</f>
        <v/>
      </c>
      <c r="M71" t="str">
        <f>IFERROR(VLOOKUP(L71,'Members List'!H:I,2,FALSE),"")</f>
        <v/>
      </c>
    </row>
    <row r="72" spans="1:14" x14ac:dyDescent="0.25">
      <c r="A72">
        <v>17</v>
      </c>
      <c r="B72">
        <v>117</v>
      </c>
      <c r="C72" t="s">
        <v>187</v>
      </c>
      <c r="D72" t="s">
        <v>172</v>
      </c>
      <c r="E72">
        <v>1.1566168981481481E-2</v>
      </c>
      <c r="F72">
        <v>5</v>
      </c>
      <c r="G72" t="s">
        <v>894</v>
      </c>
      <c r="H72">
        <v>2.7069999999999999</v>
      </c>
      <c r="I72">
        <v>0.22500000000000001</v>
      </c>
      <c r="J72">
        <v>0</v>
      </c>
      <c r="K72">
        <v>95</v>
      </c>
      <c r="L72" t="str">
        <f>IFERROR(VLOOKUP(C72,'Members List'!H:H,1,FALSE),"")</f>
        <v>Jason Barnes</v>
      </c>
      <c r="M72" t="str">
        <f>IFERROR(VLOOKUP(L72,'Members List'!H:I,2,FALSE),"")</f>
        <v>Race - Masters - Regional</v>
      </c>
      <c r="N72">
        <v>2</v>
      </c>
    </row>
    <row r="73" spans="1:14" x14ac:dyDescent="0.25">
      <c r="A73">
        <v>18</v>
      </c>
      <c r="B73">
        <v>33</v>
      </c>
      <c r="C73" t="s">
        <v>199</v>
      </c>
      <c r="D73" t="s">
        <v>172</v>
      </c>
      <c r="E73">
        <v>1.1573171296296298E-2</v>
      </c>
      <c r="F73">
        <v>5</v>
      </c>
      <c r="G73" t="s">
        <v>895</v>
      </c>
      <c r="H73">
        <v>2.9289999999999998</v>
      </c>
      <c r="I73">
        <v>0.222</v>
      </c>
      <c r="J73">
        <v>0</v>
      </c>
      <c r="K73">
        <v>33</v>
      </c>
      <c r="L73" t="str">
        <f>IFERROR(VLOOKUP(C73,'Members List'!H:H,1,FALSE),"")</f>
        <v/>
      </c>
      <c r="M73" t="str">
        <f>IFERROR(VLOOKUP(L73,'Members List'!H:I,2,FALSE),"")</f>
        <v/>
      </c>
    </row>
    <row r="74" spans="1:14" x14ac:dyDescent="0.25">
      <c r="A74">
        <v>19</v>
      </c>
      <c r="B74">
        <v>17</v>
      </c>
      <c r="C74" t="s">
        <v>896</v>
      </c>
      <c r="D74" t="s">
        <v>172</v>
      </c>
      <c r="E74">
        <v>1.1555185185185184E-2</v>
      </c>
      <c r="F74">
        <v>5</v>
      </c>
      <c r="G74" t="s">
        <v>897</v>
      </c>
      <c r="H74">
        <v>2.9590000000000001</v>
      </c>
      <c r="I74">
        <v>0.03</v>
      </c>
      <c r="J74">
        <v>0</v>
      </c>
      <c r="K74">
        <v>17</v>
      </c>
      <c r="L74" t="str">
        <f>IFERROR(VLOOKUP(C74,'Members List'!H:H,1,FALSE),"")</f>
        <v/>
      </c>
      <c r="M74" t="str">
        <f>IFERROR(VLOOKUP(L74,'Members List'!H:I,2,FALSE),"")</f>
        <v/>
      </c>
    </row>
    <row r="75" spans="1:14" x14ac:dyDescent="0.25">
      <c r="A75">
        <v>20</v>
      </c>
      <c r="B75">
        <v>30</v>
      </c>
      <c r="C75" t="s">
        <v>222</v>
      </c>
      <c r="D75" t="s">
        <v>172</v>
      </c>
      <c r="E75">
        <v>1.156005787037037E-2</v>
      </c>
      <c r="F75">
        <v>5</v>
      </c>
      <c r="G75" t="s">
        <v>898</v>
      </c>
      <c r="H75">
        <v>3.008</v>
      </c>
      <c r="I75">
        <v>4.9000000000000002E-2</v>
      </c>
      <c r="J75">
        <v>0</v>
      </c>
      <c r="K75">
        <v>30</v>
      </c>
      <c r="L75" t="str">
        <f>IFERROR(VLOOKUP(C75,'Members List'!H:H,1,FALSE),"")</f>
        <v>Ric SVANBERG</v>
      </c>
      <c r="M75" t="str">
        <f>IFERROR(VLOOKUP(L75,'Members List'!H:I,2,FALSE),"")</f>
        <v>Race - Masters U65</v>
      </c>
      <c r="N75">
        <v>2</v>
      </c>
    </row>
    <row r="76" spans="1:14" x14ac:dyDescent="0.25">
      <c r="A76">
        <v>21</v>
      </c>
      <c r="B76">
        <v>50</v>
      </c>
      <c r="C76" t="s">
        <v>184</v>
      </c>
      <c r="D76" t="s">
        <v>172</v>
      </c>
      <c r="E76">
        <v>1.1563379629629632E-2</v>
      </c>
      <c r="F76">
        <v>5</v>
      </c>
      <c r="G76" t="s">
        <v>899</v>
      </c>
      <c r="H76">
        <v>3.2149999999999999</v>
      </c>
      <c r="I76">
        <v>0.20699999999999999</v>
      </c>
      <c r="J76">
        <v>0</v>
      </c>
      <c r="K76" t="s">
        <v>186</v>
      </c>
      <c r="L76" t="str">
        <f>IFERROR(VLOOKUP(C76,'Members List'!H:H,1,FALSE),"")</f>
        <v>Michael Baker</v>
      </c>
      <c r="M76" t="str">
        <f>IFERROR(VLOOKUP(L76,'Members List'!H:I,2,FALSE),"")</f>
        <v>Race - Junior (U15/U17/U19)</v>
      </c>
      <c r="N76">
        <v>2</v>
      </c>
    </row>
    <row r="77" spans="1:14" x14ac:dyDescent="0.25">
      <c r="A77">
        <v>22</v>
      </c>
      <c r="B77">
        <v>79</v>
      </c>
      <c r="C77" t="s">
        <v>900</v>
      </c>
      <c r="D77" t="s">
        <v>172</v>
      </c>
      <c r="E77">
        <v>1.1570347222222223E-2</v>
      </c>
      <c r="F77">
        <v>5</v>
      </c>
      <c r="G77" t="s">
        <v>901</v>
      </c>
      <c r="H77">
        <v>3.3460000000000001</v>
      </c>
      <c r="I77">
        <v>0.13100000000000001</v>
      </c>
      <c r="J77">
        <v>0</v>
      </c>
      <c r="K77">
        <v>79</v>
      </c>
      <c r="L77" t="str">
        <f>IFERROR(VLOOKUP(C77,'Members List'!H:H,1,FALSE),"")</f>
        <v/>
      </c>
      <c r="M77" t="str">
        <f>IFERROR(VLOOKUP(L77,'Members List'!H:I,2,FALSE),"")</f>
        <v/>
      </c>
    </row>
    <row r="78" spans="1:14" x14ac:dyDescent="0.25">
      <c r="A78">
        <v>23</v>
      </c>
      <c r="B78">
        <v>4</v>
      </c>
      <c r="C78" t="s">
        <v>193</v>
      </c>
      <c r="D78" t="s">
        <v>172</v>
      </c>
      <c r="E78">
        <v>1.1584479166666668E-2</v>
      </c>
      <c r="F78">
        <v>5</v>
      </c>
      <c r="G78" t="s">
        <v>902</v>
      </c>
      <c r="H78">
        <v>4.0709999999999997</v>
      </c>
      <c r="I78">
        <v>0.72499999999999998</v>
      </c>
      <c r="J78">
        <v>0</v>
      </c>
      <c r="K78">
        <v>4</v>
      </c>
      <c r="L78" t="str">
        <f>IFERROR(VLOOKUP(C78,'Members List'!H:H,1,FALSE),"")</f>
        <v/>
      </c>
      <c r="M78" t="str">
        <f>IFERROR(VLOOKUP(L78,'Members List'!H:I,2,FALSE),"")</f>
        <v/>
      </c>
    </row>
    <row r="79" spans="1:14" x14ac:dyDescent="0.25">
      <c r="A79">
        <v>24</v>
      </c>
      <c r="B79">
        <v>49</v>
      </c>
      <c r="C79" t="s">
        <v>226</v>
      </c>
      <c r="D79" t="s">
        <v>172</v>
      </c>
      <c r="E79">
        <v>1.1582997685185186E-2</v>
      </c>
      <c r="F79">
        <v>5</v>
      </c>
      <c r="G79" t="s">
        <v>903</v>
      </c>
      <c r="H79">
        <v>4.0750000000000002</v>
      </c>
      <c r="I79">
        <v>4.0000000000000001E-3</v>
      </c>
      <c r="J79">
        <v>0</v>
      </c>
      <c r="K79" t="s">
        <v>228</v>
      </c>
      <c r="L79" t="str">
        <f>IFERROR(VLOOKUP(C79,'Members List'!H:H,1,FALSE),"")</f>
        <v>Dave Baker</v>
      </c>
      <c r="M79" t="str">
        <f>IFERROR(VLOOKUP(L79,'Members List'!H:I,2,FALSE),"")</f>
        <v>Race - Masters - Regional</v>
      </c>
      <c r="N79">
        <v>2</v>
      </c>
    </row>
    <row r="80" spans="1:14" x14ac:dyDescent="0.25">
      <c r="A80">
        <v>25</v>
      </c>
      <c r="B80">
        <v>99</v>
      </c>
      <c r="C80" t="s">
        <v>208</v>
      </c>
      <c r="D80" t="s">
        <v>172</v>
      </c>
      <c r="E80">
        <v>1.1576249999999998E-2</v>
      </c>
      <c r="F80">
        <v>5</v>
      </c>
      <c r="G80" t="s">
        <v>904</v>
      </c>
      <c r="H80">
        <v>4.2510000000000003</v>
      </c>
      <c r="I80">
        <v>0.17599999999999999</v>
      </c>
      <c r="J80">
        <v>0</v>
      </c>
      <c r="K80">
        <v>72</v>
      </c>
      <c r="L80" t="str">
        <f>IFERROR(VLOOKUP(C80,'Members List'!H:H,1,FALSE),"")</f>
        <v>Shane Clarke</v>
      </c>
      <c r="M80" t="str">
        <f>IFERROR(VLOOKUP(L80,'Members List'!H:I,2,FALSE),"")</f>
        <v>Race - Masters (U65)</v>
      </c>
    </row>
    <row r="81" spans="1:14" x14ac:dyDescent="0.25">
      <c r="A81">
        <v>26</v>
      </c>
      <c r="B81">
        <v>13</v>
      </c>
      <c r="C81" t="s">
        <v>905</v>
      </c>
      <c r="D81" t="s">
        <v>172</v>
      </c>
      <c r="E81">
        <v>1.1588888888888886E-2</v>
      </c>
      <c r="F81">
        <v>5</v>
      </c>
      <c r="G81" t="s">
        <v>906</v>
      </c>
      <c r="H81">
        <v>4.4169999999999998</v>
      </c>
      <c r="I81">
        <v>0.16600000000000001</v>
      </c>
      <c r="J81">
        <v>0</v>
      </c>
      <c r="K81">
        <v>13</v>
      </c>
      <c r="L81" t="str">
        <f>IFERROR(VLOOKUP(C81,'Members List'!H:H,1,FALSE),"")</f>
        <v/>
      </c>
      <c r="M81" t="str">
        <f>IFERROR(VLOOKUP(L81,'Members List'!H:I,2,FALSE),"")</f>
        <v/>
      </c>
    </row>
    <row r="82" spans="1:14" x14ac:dyDescent="0.25">
      <c r="A82">
        <v>27</v>
      </c>
      <c r="B82">
        <v>82</v>
      </c>
      <c r="C82" t="s">
        <v>231</v>
      </c>
      <c r="D82" t="s">
        <v>172</v>
      </c>
      <c r="E82">
        <v>1.1588657407407407E-2</v>
      </c>
      <c r="F82">
        <v>5</v>
      </c>
      <c r="G82" t="s">
        <v>907</v>
      </c>
      <c r="H82">
        <v>4.9850000000000003</v>
      </c>
      <c r="I82">
        <v>0.56799999999999995</v>
      </c>
      <c r="J82">
        <v>0</v>
      </c>
      <c r="K82" t="s">
        <v>232</v>
      </c>
      <c r="L82" t="str">
        <f>IFERROR(VLOOKUP(C82,'Members List'!H:H,1,FALSE),"")</f>
        <v/>
      </c>
      <c r="M82" t="str">
        <f>IFERROR(VLOOKUP(L82,'Members List'!H:I,2,FALSE),"")</f>
        <v/>
      </c>
    </row>
    <row r="83" spans="1:14" x14ac:dyDescent="0.25">
      <c r="A83">
        <v>28</v>
      </c>
      <c r="B83">
        <v>29</v>
      </c>
      <c r="C83" t="s">
        <v>215</v>
      </c>
      <c r="D83" t="s">
        <v>172</v>
      </c>
      <c r="E83">
        <v>1.1590231481481481E-2</v>
      </c>
      <c r="F83">
        <v>5</v>
      </c>
      <c r="G83" t="s">
        <v>908</v>
      </c>
      <c r="H83">
        <v>5.1230000000000002</v>
      </c>
      <c r="I83">
        <v>0.13800000000000001</v>
      </c>
      <c r="J83">
        <v>0</v>
      </c>
      <c r="K83">
        <v>29</v>
      </c>
      <c r="L83" t="str">
        <f>IFERROR(VLOOKUP(C83,'Members List'!H:H,1,FALSE),"")</f>
        <v>Jonathan King</v>
      </c>
      <c r="M83" t="str">
        <f>IFERROR(VLOOKUP(L83,'Members List'!H:I,2,FALSE),"")</f>
        <v>Race - Elite and U23</v>
      </c>
      <c r="N83">
        <v>2</v>
      </c>
    </row>
    <row r="84" spans="1:14" x14ac:dyDescent="0.25">
      <c r="A84">
        <v>29</v>
      </c>
      <c r="B84">
        <v>85</v>
      </c>
      <c r="C84" t="s">
        <v>201</v>
      </c>
      <c r="D84" t="s">
        <v>172</v>
      </c>
      <c r="E84">
        <v>1.1572337962962963E-2</v>
      </c>
      <c r="F84">
        <v>5</v>
      </c>
      <c r="G84" t="s">
        <v>909</v>
      </c>
      <c r="H84">
        <v>5.2149999999999999</v>
      </c>
      <c r="I84">
        <v>9.1999999999999998E-2</v>
      </c>
      <c r="J84">
        <v>0</v>
      </c>
      <c r="K84" t="s">
        <v>203</v>
      </c>
      <c r="L84" t="str">
        <f>IFERROR(VLOOKUP(C84,'Members List'!H:H,1,FALSE),"")</f>
        <v>Bruce Barrington</v>
      </c>
      <c r="M84" t="str">
        <f>IFERROR(VLOOKUP(L84,'Members List'!H:I,2,FALSE),"")</f>
        <v>Race - Masters U65</v>
      </c>
      <c r="N84">
        <v>2</v>
      </c>
    </row>
    <row r="85" spans="1:14" x14ac:dyDescent="0.25">
      <c r="A85">
        <v>30</v>
      </c>
      <c r="B85">
        <v>69</v>
      </c>
      <c r="C85" t="s">
        <v>910</v>
      </c>
      <c r="D85" t="s">
        <v>172</v>
      </c>
      <c r="E85">
        <v>1.1615127314814814E-2</v>
      </c>
      <c r="F85">
        <v>5</v>
      </c>
      <c r="G85" t="s">
        <v>911</v>
      </c>
      <c r="H85">
        <v>7.0869999999999997</v>
      </c>
      <c r="I85">
        <v>1.8720000000000001</v>
      </c>
      <c r="J85">
        <v>0</v>
      </c>
      <c r="K85">
        <v>69</v>
      </c>
      <c r="L85" t="str">
        <f>IFERROR(VLOOKUP(C85,'Members List'!H:H,1,FALSE),"")</f>
        <v/>
      </c>
      <c r="M85" t="str">
        <f>IFERROR(VLOOKUP(L85,'Members List'!H:I,2,FALSE),"")</f>
        <v/>
      </c>
    </row>
    <row r="86" spans="1:14" x14ac:dyDescent="0.25">
      <c r="A86">
        <v>31</v>
      </c>
      <c r="B86">
        <v>35</v>
      </c>
      <c r="C86" t="s">
        <v>212</v>
      </c>
      <c r="D86" t="s">
        <v>172</v>
      </c>
      <c r="E86">
        <v>1.1602824074074076E-2</v>
      </c>
      <c r="F86">
        <v>5</v>
      </c>
      <c r="G86" t="s">
        <v>912</v>
      </c>
      <c r="H86">
        <v>7.7080000000000002</v>
      </c>
      <c r="I86">
        <v>0.621</v>
      </c>
      <c r="J86">
        <v>0</v>
      </c>
      <c r="K86">
        <v>35</v>
      </c>
      <c r="L86" t="str">
        <f>IFERROR(VLOOKUP(C86,'Members List'!H:H,1,FALSE),"")</f>
        <v>Hayden Thorpe</v>
      </c>
      <c r="M86" t="str">
        <f>IFERROR(VLOOKUP(L86,'Members List'!H:I,2,FALSE),"")</f>
        <v>Race - Elite and U23 - Regional</v>
      </c>
      <c r="N86">
        <v>2</v>
      </c>
    </row>
    <row r="87" spans="1:14" x14ac:dyDescent="0.25">
      <c r="A87" t="s">
        <v>66</v>
      </c>
      <c r="B87">
        <v>55</v>
      </c>
      <c r="C87" t="s">
        <v>179</v>
      </c>
      <c r="D87" t="s">
        <v>172</v>
      </c>
      <c r="E87" t="s">
        <v>68</v>
      </c>
      <c r="F87">
        <v>3</v>
      </c>
      <c r="G87">
        <v>3.5102731481481485E-2</v>
      </c>
      <c r="J87">
        <v>0</v>
      </c>
      <c r="K87">
        <v>45</v>
      </c>
      <c r="L87" t="str">
        <f>IFERROR(VLOOKUP(C87,'Members List'!H:H,1,FALSE),"")</f>
        <v>Dharlia Haines</v>
      </c>
      <c r="M87" t="str">
        <f>IFERROR(VLOOKUP(L87,'Members List'!H:I,2,FALSE),"")</f>
        <v>Race - Junior (U15/U17/U19)</v>
      </c>
      <c r="N87">
        <v>1</v>
      </c>
    </row>
    <row r="88" spans="1:14" x14ac:dyDescent="0.25">
      <c r="A88" t="s">
        <v>66</v>
      </c>
      <c r="B88">
        <v>108</v>
      </c>
      <c r="C88" t="s">
        <v>913</v>
      </c>
      <c r="D88" t="s">
        <v>172</v>
      </c>
      <c r="E88" t="s">
        <v>68</v>
      </c>
      <c r="F88">
        <v>3</v>
      </c>
      <c r="G88" t="s">
        <v>914</v>
      </c>
      <c r="J88">
        <v>0</v>
      </c>
      <c r="K88">
        <v>81</v>
      </c>
      <c r="L88" t="str">
        <f>IFERROR(VLOOKUP(C88,'Members List'!H:H,1,FALSE),"")</f>
        <v/>
      </c>
      <c r="M88" t="str">
        <f>IFERROR(VLOOKUP(L88,'Members List'!H:I,2,FALSE),"")</f>
        <v/>
      </c>
    </row>
    <row r="89" spans="1:14" x14ac:dyDescent="0.25">
      <c r="A89" t="s">
        <v>66</v>
      </c>
      <c r="B89">
        <v>100</v>
      </c>
      <c r="C89" t="s">
        <v>197</v>
      </c>
      <c r="D89" t="s">
        <v>172</v>
      </c>
      <c r="E89" t="s">
        <v>68</v>
      </c>
      <c r="F89">
        <v>1</v>
      </c>
      <c r="G89">
        <v>1.1767928240740739E-2</v>
      </c>
      <c r="J89">
        <v>0</v>
      </c>
      <c r="K89">
        <v>61</v>
      </c>
      <c r="L89" t="str">
        <f>IFERROR(VLOOKUP(C89,'Members List'!H:H,1,FALSE),"")</f>
        <v>Colin Day</v>
      </c>
      <c r="M89" t="str">
        <f>IFERROR(VLOOKUP(L89,'Members List'!H:I,2,FALSE),"")</f>
        <v>Race - Masters - Regional</v>
      </c>
      <c r="N89">
        <v>1</v>
      </c>
    </row>
    <row r="90" spans="1:14" x14ac:dyDescent="0.25">
      <c r="A90">
        <v>1</v>
      </c>
      <c r="B90">
        <v>90</v>
      </c>
      <c r="C90" t="s">
        <v>915</v>
      </c>
      <c r="D90" t="s">
        <v>235</v>
      </c>
      <c r="E90">
        <v>1.2528391203703705E-2</v>
      </c>
      <c r="F90">
        <v>4</v>
      </c>
      <c r="G90" t="s">
        <v>916</v>
      </c>
      <c r="H90">
        <v>0</v>
      </c>
      <c r="I90">
        <v>0</v>
      </c>
      <c r="J90">
        <v>0</v>
      </c>
      <c r="K90">
        <v>90</v>
      </c>
      <c r="L90" t="str">
        <f>IFERROR(VLOOKUP(C90,'Members List'!H:H,1,FALSE),"")</f>
        <v/>
      </c>
      <c r="M90" t="str">
        <f>IFERROR(VLOOKUP(L90,'Members List'!H:I,2,FALSE),"")</f>
        <v/>
      </c>
    </row>
    <row r="91" spans="1:14" x14ac:dyDescent="0.25">
      <c r="A91">
        <v>2</v>
      </c>
      <c r="B91">
        <v>89</v>
      </c>
      <c r="C91" t="s">
        <v>917</v>
      </c>
      <c r="D91" t="s">
        <v>235</v>
      </c>
      <c r="E91">
        <v>1.2549745370370373E-2</v>
      </c>
      <c r="F91">
        <v>4</v>
      </c>
      <c r="G91" t="s">
        <v>918</v>
      </c>
      <c r="H91">
        <v>1.19</v>
      </c>
      <c r="I91">
        <v>1.19</v>
      </c>
      <c r="J91">
        <v>0</v>
      </c>
      <c r="K91">
        <v>62</v>
      </c>
      <c r="L91" t="str">
        <f>IFERROR(VLOOKUP(C91,'Members List'!H:H,1,FALSE),"")</f>
        <v/>
      </c>
      <c r="M91" t="str">
        <f>IFERROR(VLOOKUP(L91,'Members List'!H:I,2,FALSE),"")</f>
        <v/>
      </c>
    </row>
    <row r="92" spans="1:14" x14ac:dyDescent="0.25">
      <c r="A92">
        <v>3</v>
      </c>
      <c r="B92">
        <v>6</v>
      </c>
      <c r="C92" t="s">
        <v>919</v>
      </c>
      <c r="D92" t="s">
        <v>235</v>
      </c>
      <c r="E92">
        <v>1.2552777777777779E-2</v>
      </c>
      <c r="F92">
        <v>4</v>
      </c>
      <c r="G92" t="s">
        <v>920</v>
      </c>
      <c r="H92">
        <v>1.869</v>
      </c>
      <c r="I92">
        <v>0.67900000000000005</v>
      </c>
      <c r="J92">
        <v>0</v>
      </c>
      <c r="K92">
        <v>6</v>
      </c>
      <c r="L92" t="str">
        <f>IFERROR(VLOOKUP(C92,'Members List'!H:H,1,FALSE),"")</f>
        <v/>
      </c>
      <c r="M92" t="str">
        <f>IFERROR(VLOOKUP(L92,'Members List'!H:I,2,FALSE),"")</f>
        <v/>
      </c>
    </row>
    <row r="93" spans="1:14" x14ac:dyDescent="0.25">
      <c r="A93">
        <v>4</v>
      </c>
      <c r="B93">
        <v>11</v>
      </c>
      <c r="C93" t="s">
        <v>921</v>
      </c>
      <c r="D93" t="s">
        <v>235</v>
      </c>
      <c r="E93">
        <v>1.2550949074074072E-2</v>
      </c>
      <c r="F93">
        <v>4</v>
      </c>
      <c r="G93" t="s">
        <v>922</v>
      </c>
      <c r="H93">
        <v>2.2519999999999998</v>
      </c>
      <c r="I93">
        <v>0.38300000000000001</v>
      </c>
      <c r="J93">
        <v>0</v>
      </c>
      <c r="K93">
        <v>11</v>
      </c>
      <c r="L93" t="str">
        <f>IFERROR(VLOOKUP(C93,'Members List'!H:H,1,FALSE),"")</f>
        <v>Tom Power</v>
      </c>
      <c r="M93" t="str">
        <f>IFERROR(VLOOKUP(L93,'Members List'!H:I,2,FALSE),"")</f>
        <v>Race - Masters - Regional</v>
      </c>
      <c r="N93">
        <v>12</v>
      </c>
    </row>
    <row r="94" spans="1:14" x14ac:dyDescent="0.25">
      <c r="A94">
        <v>5</v>
      </c>
      <c r="B94">
        <v>42</v>
      </c>
      <c r="C94" t="s">
        <v>923</v>
      </c>
      <c r="D94" t="s">
        <v>235</v>
      </c>
      <c r="E94">
        <v>1.2568761574074076E-2</v>
      </c>
      <c r="F94">
        <v>4</v>
      </c>
      <c r="G94" t="s">
        <v>924</v>
      </c>
      <c r="H94">
        <v>3.2959999999999998</v>
      </c>
      <c r="I94">
        <v>1.044</v>
      </c>
      <c r="J94">
        <v>0</v>
      </c>
      <c r="K94" t="s">
        <v>925</v>
      </c>
      <c r="L94" t="str">
        <f>IFERROR(VLOOKUP(C94,'Members List'!H:H,1,FALSE),"")</f>
        <v>Nicholas Connan</v>
      </c>
      <c r="M94" t="str">
        <f>IFERROR(VLOOKUP(L94,'Members List'!H:I,2,FALSE),"")</f>
        <v>Race - Masters U65</v>
      </c>
      <c r="N94">
        <v>8</v>
      </c>
    </row>
    <row r="95" spans="1:14" x14ac:dyDescent="0.25">
      <c r="A95">
        <v>6</v>
      </c>
      <c r="B95">
        <v>19</v>
      </c>
      <c r="C95" t="s">
        <v>926</v>
      </c>
      <c r="D95" t="s">
        <v>235</v>
      </c>
      <c r="E95">
        <v>1.257429398148148E-2</v>
      </c>
      <c r="F95">
        <v>4</v>
      </c>
      <c r="G95" t="s">
        <v>927</v>
      </c>
      <c r="H95">
        <v>3.4689999999999999</v>
      </c>
      <c r="I95">
        <v>0.17299999999999999</v>
      </c>
      <c r="J95">
        <v>0</v>
      </c>
      <c r="K95">
        <v>19</v>
      </c>
      <c r="L95" t="str">
        <f>IFERROR(VLOOKUP(C95,'Members List'!H:H,1,FALSE),"")</f>
        <v/>
      </c>
      <c r="M95" t="str">
        <f>IFERROR(VLOOKUP(L95,'Members List'!H:I,2,FALSE),"")</f>
        <v/>
      </c>
    </row>
    <row r="96" spans="1:14" x14ac:dyDescent="0.25">
      <c r="A96">
        <v>7</v>
      </c>
      <c r="B96">
        <v>62</v>
      </c>
      <c r="C96" t="s">
        <v>928</v>
      </c>
      <c r="D96" t="s">
        <v>235</v>
      </c>
      <c r="E96">
        <v>1.2583784722222222E-2</v>
      </c>
      <c r="F96">
        <v>4</v>
      </c>
      <c r="G96" t="s">
        <v>929</v>
      </c>
      <c r="H96">
        <v>4.774</v>
      </c>
      <c r="I96">
        <v>1.3049999999999999</v>
      </c>
      <c r="J96">
        <v>0</v>
      </c>
      <c r="K96">
        <v>50</v>
      </c>
      <c r="L96" t="str">
        <f>IFERROR(VLOOKUP(C96,'Members List'!H:H,1,FALSE),"")</f>
        <v/>
      </c>
      <c r="M96" t="str">
        <f>IFERROR(VLOOKUP(L96,'Members List'!H:I,2,FALSE),"")</f>
        <v/>
      </c>
    </row>
    <row r="97" spans="1:14" x14ac:dyDescent="0.25">
      <c r="A97">
        <v>8</v>
      </c>
      <c r="B97">
        <v>7</v>
      </c>
      <c r="C97" t="s">
        <v>239</v>
      </c>
      <c r="D97" t="s">
        <v>235</v>
      </c>
      <c r="E97">
        <v>1.2688738425925924E-2</v>
      </c>
      <c r="F97">
        <v>4</v>
      </c>
      <c r="G97" t="s">
        <v>930</v>
      </c>
      <c r="H97">
        <v>13.333</v>
      </c>
      <c r="I97">
        <v>8.5589999999999993</v>
      </c>
      <c r="J97">
        <v>0</v>
      </c>
      <c r="K97">
        <v>7</v>
      </c>
      <c r="L97" t="str">
        <f>IFERROR(VLOOKUP(C97,'Members List'!H:H,1,FALSE),"")</f>
        <v>Paul Taylor</v>
      </c>
      <c r="M97" t="str">
        <f>IFERROR(VLOOKUP(L97,'Members List'!H:I,2,FALSE),"")</f>
        <v>Race - Masters U65</v>
      </c>
      <c r="N97">
        <v>5</v>
      </c>
    </row>
    <row r="98" spans="1:14" x14ac:dyDescent="0.25">
      <c r="A98">
        <v>9</v>
      </c>
      <c r="B98">
        <v>77</v>
      </c>
      <c r="C98" t="s">
        <v>931</v>
      </c>
      <c r="D98" t="s">
        <v>235</v>
      </c>
      <c r="E98">
        <v>1.2863321759259258E-2</v>
      </c>
      <c r="F98">
        <v>4</v>
      </c>
      <c r="G98" t="s">
        <v>932</v>
      </c>
      <c r="H98">
        <v>27.294</v>
      </c>
      <c r="I98">
        <v>13.961</v>
      </c>
      <c r="J98">
        <v>0</v>
      </c>
      <c r="K98">
        <v>56</v>
      </c>
      <c r="L98" t="str">
        <f>IFERROR(VLOOKUP(C98,'Members List'!H:H,1,FALSE),"")</f>
        <v/>
      </c>
      <c r="M98" t="str">
        <f>IFERROR(VLOOKUP(L98,'Members List'!H:I,2,FALSE),"")</f>
        <v/>
      </c>
    </row>
    <row r="99" spans="1:14" x14ac:dyDescent="0.25">
      <c r="A99">
        <v>10</v>
      </c>
      <c r="B99">
        <v>10</v>
      </c>
      <c r="C99" t="s">
        <v>244</v>
      </c>
      <c r="D99" t="s">
        <v>235</v>
      </c>
      <c r="E99">
        <v>1.3342604166666666E-2</v>
      </c>
      <c r="F99">
        <v>4</v>
      </c>
      <c r="G99" t="s">
        <v>933</v>
      </c>
      <c r="H99" t="s">
        <v>934</v>
      </c>
      <c r="I99" t="s">
        <v>935</v>
      </c>
      <c r="J99">
        <v>0</v>
      </c>
      <c r="K99">
        <v>10</v>
      </c>
      <c r="L99" t="str">
        <f>IFERROR(VLOOKUP(C99,'Members List'!H:H,1,FALSE),"")</f>
        <v>Tony Da Silva</v>
      </c>
      <c r="M99" t="str">
        <f>IFERROR(VLOOKUP(L99,'Members List'!H:I,2,FALSE),"")</f>
        <v>Race - Masters U65</v>
      </c>
      <c r="N99">
        <v>2</v>
      </c>
    </row>
    <row r="100" spans="1:14" x14ac:dyDescent="0.25">
      <c r="A100">
        <v>11</v>
      </c>
      <c r="B100">
        <v>110</v>
      </c>
      <c r="C100" t="s">
        <v>241</v>
      </c>
      <c r="D100" t="s">
        <v>235</v>
      </c>
      <c r="E100">
        <v>1.3344930555555556E-2</v>
      </c>
      <c r="F100">
        <v>4</v>
      </c>
      <c r="G100" t="s">
        <v>936</v>
      </c>
      <c r="H100" t="s">
        <v>937</v>
      </c>
      <c r="I100">
        <v>0.78200000000000003</v>
      </c>
      <c r="J100">
        <v>0</v>
      </c>
      <c r="K100" t="s">
        <v>243</v>
      </c>
      <c r="L100" t="str">
        <f>IFERROR(VLOOKUP(C100,'Members List'!H:H,1,FALSE),"")</f>
        <v>Clint Hort</v>
      </c>
      <c r="M100" t="str">
        <f>IFERROR(VLOOKUP(L100,'Members List'!H:I,2,FALSE),"")</f>
        <v>Race - Masters - Regional</v>
      </c>
      <c r="N100">
        <v>2</v>
      </c>
    </row>
    <row r="101" spans="1:14" x14ac:dyDescent="0.25">
      <c r="A101">
        <v>12</v>
      </c>
      <c r="B101">
        <v>40</v>
      </c>
      <c r="C101" t="s">
        <v>938</v>
      </c>
      <c r="D101" t="s">
        <v>235</v>
      </c>
      <c r="E101">
        <v>1.3364293981481484E-2</v>
      </c>
      <c r="F101">
        <v>4</v>
      </c>
      <c r="G101" t="s">
        <v>939</v>
      </c>
      <c r="H101" t="s">
        <v>940</v>
      </c>
      <c r="I101">
        <v>0.34200000000000003</v>
      </c>
      <c r="J101">
        <v>0</v>
      </c>
      <c r="K101">
        <v>40</v>
      </c>
      <c r="L101" t="str">
        <f>IFERROR(VLOOKUP(C101,'Members List'!H:H,1,FALSE),"")</f>
        <v>Craig Wilson</v>
      </c>
      <c r="M101" t="str">
        <f>IFERROR(VLOOKUP(L101,'Members List'!H:I,2,FALSE),"")</f>
        <v>Race - Masters - Regional</v>
      </c>
      <c r="N101">
        <v>2</v>
      </c>
    </row>
    <row r="102" spans="1:14" x14ac:dyDescent="0.25">
      <c r="A102">
        <v>13</v>
      </c>
      <c r="B102">
        <v>71</v>
      </c>
      <c r="C102" t="s">
        <v>941</v>
      </c>
      <c r="D102" t="s">
        <v>235</v>
      </c>
      <c r="E102">
        <v>1.3353414351851852E-2</v>
      </c>
      <c r="F102">
        <v>4</v>
      </c>
      <c r="G102" t="s">
        <v>942</v>
      </c>
      <c r="H102" t="s">
        <v>943</v>
      </c>
      <c r="I102">
        <v>0.14299999999999999</v>
      </c>
      <c r="J102">
        <v>0</v>
      </c>
      <c r="K102">
        <v>15</v>
      </c>
      <c r="L102" t="str">
        <f>IFERROR(VLOOKUP(C102,'Members List'!H:H,1,FALSE),"")</f>
        <v>Patrick Burnside</v>
      </c>
      <c r="M102" t="str">
        <f>IFERROR(VLOOKUP(L102,'Members List'!H:I,2,FALSE),"")</f>
        <v>Race - Junior (U15/U17/U19)</v>
      </c>
      <c r="N102">
        <v>2</v>
      </c>
    </row>
    <row r="103" spans="1:14" x14ac:dyDescent="0.25">
      <c r="A103">
        <v>14</v>
      </c>
      <c r="B103">
        <v>63</v>
      </c>
      <c r="C103" t="s">
        <v>944</v>
      </c>
      <c r="D103" t="s">
        <v>235</v>
      </c>
      <c r="E103">
        <v>1.3379571759259259E-2</v>
      </c>
      <c r="F103">
        <v>4</v>
      </c>
      <c r="G103" t="s">
        <v>945</v>
      </c>
      <c r="H103" t="s">
        <v>946</v>
      </c>
      <c r="I103">
        <v>1.609</v>
      </c>
      <c r="J103">
        <v>0</v>
      </c>
      <c r="K103">
        <v>63</v>
      </c>
      <c r="L103" t="str">
        <f>IFERROR(VLOOKUP(C103,'Members List'!H:H,1,FALSE),"")</f>
        <v/>
      </c>
      <c r="M103" t="str">
        <f>IFERROR(VLOOKUP(L103,'Members List'!H:I,2,FALSE),"")</f>
        <v/>
      </c>
    </row>
    <row r="104" spans="1:14" x14ac:dyDescent="0.25">
      <c r="A104">
        <v>1</v>
      </c>
      <c r="B104">
        <v>44</v>
      </c>
      <c r="C104" t="s">
        <v>947</v>
      </c>
      <c r="D104" t="s">
        <v>256</v>
      </c>
      <c r="E104">
        <v>1.5944826388888892E-2</v>
      </c>
      <c r="F104">
        <v>4</v>
      </c>
      <c r="G104" t="s">
        <v>948</v>
      </c>
      <c r="H104">
        <v>0</v>
      </c>
      <c r="I104">
        <v>0</v>
      </c>
      <c r="J104">
        <v>0</v>
      </c>
      <c r="K104" t="s">
        <v>949</v>
      </c>
      <c r="L104" t="str">
        <f>IFERROR(VLOOKUP(C104,'Members List'!H:H,1,FALSE),"")</f>
        <v>Zoe Stolton</v>
      </c>
      <c r="M104" t="str">
        <f>IFERROR(VLOOKUP(L104,'Members List'!H:I,2,FALSE),"")</f>
        <v>Race - Masters U65</v>
      </c>
      <c r="N104">
        <v>6</v>
      </c>
    </row>
    <row r="105" spans="1:14" x14ac:dyDescent="0.25">
      <c r="A105">
        <v>2</v>
      </c>
      <c r="B105">
        <v>83</v>
      </c>
      <c r="C105" t="s">
        <v>268</v>
      </c>
      <c r="D105" t="s">
        <v>256</v>
      </c>
      <c r="E105">
        <v>1.5938958333333333E-2</v>
      </c>
      <c r="F105">
        <v>4</v>
      </c>
      <c r="G105" t="s">
        <v>950</v>
      </c>
      <c r="H105">
        <v>0.11899999999999999</v>
      </c>
      <c r="I105">
        <v>0.11899999999999999</v>
      </c>
      <c r="J105">
        <v>0</v>
      </c>
      <c r="K105">
        <v>83</v>
      </c>
      <c r="L105" t="str">
        <f>IFERROR(VLOOKUP(C105,'Members List'!H:H,1,FALSE),"")</f>
        <v/>
      </c>
      <c r="M105" t="str">
        <f>IFERROR(VLOOKUP(L105,'Members List'!H:I,2,FALSE),"")</f>
        <v/>
      </c>
    </row>
    <row r="106" spans="1:14" x14ac:dyDescent="0.25">
      <c r="A106">
        <v>3</v>
      </c>
      <c r="B106">
        <v>95</v>
      </c>
      <c r="C106" t="s">
        <v>951</v>
      </c>
      <c r="D106" t="s">
        <v>256</v>
      </c>
      <c r="E106">
        <v>1.5946157407407409E-2</v>
      </c>
      <c r="F106">
        <v>4</v>
      </c>
      <c r="G106" t="s">
        <v>952</v>
      </c>
      <c r="H106">
        <v>0.34499999999999997</v>
      </c>
      <c r="I106">
        <v>0.22600000000000001</v>
      </c>
      <c r="J106">
        <v>0</v>
      </c>
      <c r="K106">
        <v>70</v>
      </c>
      <c r="L106" t="str">
        <f>IFERROR(VLOOKUP(C106,'Members List'!H:H,1,FALSE),"")</f>
        <v/>
      </c>
      <c r="M106" t="str">
        <f>IFERROR(VLOOKUP(L106,'Members List'!H:I,2,FALSE),"")</f>
        <v/>
      </c>
    </row>
    <row r="107" spans="1:14" x14ac:dyDescent="0.25">
      <c r="A107">
        <v>4</v>
      </c>
      <c r="B107">
        <v>47</v>
      </c>
      <c r="C107" t="s">
        <v>255</v>
      </c>
      <c r="D107" t="s">
        <v>256</v>
      </c>
      <c r="E107">
        <v>1.5951423611111112E-2</v>
      </c>
      <c r="F107">
        <v>4</v>
      </c>
      <c r="G107" t="s">
        <v>953</v>
      </c>
      <c r="H107">
        <v>0.38500000000000001</v>
      </c>
      <c r="I107">
        <v>0.04</v>
      </c>
      <c r="J107">
        <v>0</v>
      </c>
      <c r="K107">
        <v>47</v>
      </c>
      <c r="L107" t="str">
        <f>IFERROR(VLOOKUP(C107,'Members List'!H:H,1,FALSE),"")</f>
        <v/>
      </c>
      <c r="M107" t="str">
        <f>IFERROR(VLOOKUP(L107,'Members List'!H:I,2,FALSE),"")</f>
        <v/>
      </c>
    </row>
    <row r="108" spans="1:14" x14ac:dyDescent="0.25">
      <c r="A108">
        <v>5</v>
      </c>
      <c r="B108">
        <v>52</v>
      </c>
      <c r="C108" t="s">
        <v>265</v>
      </c>
      <c r="D108" t="s">
        <v>270</v>
      </c>
      <c r="E108">
        <v>1.3612534722222222E-2</v>
      </c>
      <c r="F108">
        <v>3</v>
      </c>
      <c r="G108" t="s">
        <v>954</v>
      </c>
      <c r="H108" t="s">
        <v>70</v>
      </c>
      <c r="I108" t="s">
        <v>70</v>
      </c>
      <c r="J108">
        <v>0</v>
      </c>
      <c r="K108" t="s">
        <v>267</v>
      </c>
      <c r="L108" t="str">
        <f>IFERROR(VLOOKUP(C108,'Members List'!H:H,1,FALSE),"")</f>
        <v>Michelle Baker</v>
      </c>
      <c r="M108" t="str">
        <f>IFERROR(VLOOKUP(L108,'Members List'!H:I,2,FALSE),"")</f>
        <v>Race - Masters - Regional</v>
      </c>
      <c r="N108">
        <v>3</v>
      </c>
    </row>
    <row r="109" spans="1:14" x14ac:dyDescent="0.25">
      <c r="A109">
        <v>6</v>
      </c>
      <c r="B109">
        <v>5</v>
      </c>
      <c r="C109" t="s">
        <v>955</v>
      </c>
      <c r="D109" t="s">
        <v>256</v>
      </c>
      <c r="E109">
        <v>1.5908124999999999E-2</v>
      </c>
      <c r="F109">
        <v>3</v>
      </c>
      <c r="G109" t="s">
        <v>956</v>
      </c>
      <c r="I109" t="s">
        <v>957</v>
      </c>
      <c r="J109">
        <v>0</v>
      </c>
      <c r="K109">
        <v>5</v>
      </c>
      <c r="L109" t="str">
        <f>IFERROR(VLOOKUP(C109,'Members List'!H:H,1,FALSE),"")</f>
        <v/>
      </c>
      <c r="M109" t="str">
        <f>IFERROR(VLOOKUP(L109,'Members List'!H:I,2,FALSE),"")</f>
        <v/>
      </c>
    </row>
    <row r="110" spans="1:14" x14ac:dyDescent="0.25">
      <c r="A110">
        <v>1</v>
      </c>
      <c r="B110">
        <v>37</v>
      </c>
      <c r="C110" t="s">
        <v>958</v>
      </c>
      <c r="D110" t="s">
        <v>270</v>
      </c>
      <c r="E110">
        <v>1.3587754629629628E-2</v>
      </c>
      <c r="F110">
        <v>3</v>
      </c>
      <c r="G110" t="s">
        <v>959</v>
      </c>
      <c r="H110">
        <v>0</v>
      </c>
      <c r="I110">
        <v>0</v>
      </c>
      <c r="J110">
        <v>0</v>
      </c>
      <c r="K110">
        <v>37</v>
      </c>
      <c r="L110" t="str">
        <f>IFERROR(VLOOKUP(C110,'Members List'!H:H,1,FALSE),"")</f>
        <v/>
      </c>
      <c r="M110" t="str">
        <f>IFERROR(VLOOKUP(L110,'Members List'!H:I,2,FALSE),"")</f>
        <v/>
      </c>
    </row>
    <row r="111" spans="1:14" x14ac:dyDescent="0.25">
      <c r="A111">
        <v>2</v>
      </c>
      <c r="B111">
        <v>93</v>
      </c>
      <c r="C111" t="s">
        <v>960</v>
      </c>
      <c r="D111" t="s">
        <v>270</v>
      </c>
      <c r="E111">
        <v>1.3608819444444442E-2</v>
      </c>
      <c r="F111">
        <v>3</v>
      </c>
      <c r="G111" t="s">
        <v>961</v>
      </c>
      <c r="H111">
        <v>1.327</v>
      </c>
      <c r="I111">
        <v>1.327</v>
      </c>
      <c r="J111">
        <v>0</v>
      </c>
      <c r="K111">
        <v>66</v>
      </c>
      <c r="L111" t="str">
        <f>IFERROR(VLOOKUP(C111,'Members List'!H:H,1,FALSE),"")</f>
        <v/>
      </c>
      <c r="M111" t="str">
        <f>IFERROR(VLOOKUP(L111,'Members List'!H:I,2,FALSE),"")</f>
        <v/>
      </c>
    </row>
    <row r="112" spans="1:14" x14ac:dyDescent="0.25">
      <c r="A112">
        <v>3</v>
      </c>
      <c r="B112">
        <v>24</v>
      </c>
      <c r="C112" t="s">
        <v>269</v>
      </c>
      <c r="D112" t="s">
        <v>270</v>
      </c>
      <c r="E112">
        <v>1.361800925925926E-2</v>
      </c>
      <c r="F112">
        <v>3</v>
      </c>
      <c r="G112" t="s">
        <v>962</v>
      </c>
      <c r="H112">
        <v>1.931</v>
      </c>
      <c r="I112">
        <v>0.60399999999999998</v>
      </c>
      <c r="J112">
        <v>0</v>
      </c>
      <c r="K112">
        <v>24</v>
      </c>
      <c r="L112" t="str">
        <f>IFERROR(VLOOKUP(C112,'Members List'!H:H,1,FALSE),"")</f>
        <v>John Bywater</v>
      </c>
      <c r="M112" t="str">
        <f>IFERROR(VLOOKUP(L112,'Members List'!H:I,2,FALSE),"")</f>
        <v>Race - Masters U65</v>
      </c>
      <c r="N112">
        <v>12</v>
      </c>
    </row>
    <row r="113" spans="1:14" x14ac:dyDescent="0.25">
      <c r="A113">
        <v>4</v>
      </c>
      <c r="B113">
        <v>94</v>
      </c>
      <c r="C113" t="s">
        <v>963</v>
      </c>
      <c r="D113" t="s">
        <v>270</v>
      </c>
      <c r="E113">
        <v>1.3619826388888888E-2</v>
      </c>
      <c r="F113">
        <v>3</v>
      </c>
      <c r="G113" t="s">
        <v>964</v>
      </c>
      <c r="H113">
        <v>3.605</v>
      </c>
      <c r="I113">
        <v>1.6739999999999999</v>
      </c>
      <c r="J113">
        <v>0</v>
      </c>
      <c r="K113">
        <v>94</v>
      </c>
      <c r="L113" t="str">
        <f>IFERROR(VLOOKUP(C113,'Members List'!H:H,1,FALSE),"")</f>
        <v/>
      </c>
      <c r="M113" t="str">
        <f>IFERROR(VLOOKUP(L113,'Members List'!H:I,2,FALSE),"")</f>
        <v/>
      </c>
    </row>
    <row r="114" spans="1:14" x14ac:dyDescent="0.25">
      <c r="A114">
        <v>5</v>
      </c>
      <c r="B114">
        <v>106</v>
      </c>
      <c r="C114" t="s">
        <v>965</v>
      </c>
      <c r="D114" t="s">
        <v>270</v>
      </c>
      <c r="E114">
        <v>1.3632881944444446E-2</v>
      </c>
      <c r="F114">
        <v>3</v>
      </c>
      <c r="G114" t="s">
        <v>966</v>
      </c>
      <c r="H114">
        <v>3.9470000000000001</v>
      </c>
      <c r="I114">
        <v>0.34200000000000003</v>
      </c>
      <c r="J114">
        <v>0</v>
      </c>
      <c r="K114">
        <v>77</v>
      </c>
      <c r="L114" t="str">
        <f>IFERROR(VLOOKUP(C114,'Members List'!H:H,1,FALSE),"")</f>
        <v/>
      </c>
      <c r="M114" t="str">
        <f>IFERROR(VLOOKUP(L114,'Members List'!H:I,2,FALSE),"")</f>
        <v/>
      </c>
    </row>
    <row r="115" spans="1:14" x14ac:dyDescent="0.25">
      <c r="A115">
        <v>6</v>
      </c>
      <c r="B115">
        <v>26</v>
      </c>
      <c r="C115" t="s">
        <v>967</v>
      </c>
      <c r="D115" t="s">
        <v>270</v>
      </c>
      <c r="E115">
        <v>1.364278935185185E-2</v>
      </c>
      <c r="F115">
        <v>3</v>
      </c>
      <c r="G115" t="s">
        <v>968</v>
      </c>
      <c r="H115">
        <v>4.5</v>
      </c>
      <c r="I115">
        <v>0.55300000000000005</v>
      </c>
      <c r="J115">
        <v>0</v>
      </c>
      <c r="K115">
        <v>26</v>
      </c>
      <c r="L115" t="str">
        <f>IFERROR(VLOOKUP(C115,'Members List'!H:H,1,FALSE),"")</f>
        <v/>
      </c>
      <c r="M115" t="str">
        <f>IFERROR(VLOOKUP(L115,'Members List'!H:I,2,FALSE),"")</f>
        <v/>
      </c>
    </row>
    <row r="116" spans="1:14" x14ac:dyDescent="0.25">
      <c r="A116">
        <v>7</v>
      </c>
      <c r="B116">
        <v>48</v>
      </c>
      <c r="C116" t="s">
        <v>263</v>
      </c>
      <c r="D116" t="s">
        <v>270</v>
      </c>
      <c r="E116">
        <v>1.3648761574074074E-2</v>
      </c>
      <c r="F116">
        <v>3</v>
      </c>
      <c r="G116" t="s">
        <v>969</v>
      </c>
      <c r="H116">
        <v>5.68</v>
      </c>
      <c r="I116">
        <v>1.18</v>
      </c>
      <c r="J116">
        <v>0</v>
      </c>
      <c r="K116">
        <v>48</v>
      </c>
      <c r="L116" t="str">
        <f>IFERROR(VLOOKUP(C116,'Members List'!H:H,1,FALSE),"")</f>
        <v>Nikke Sime</v>
      </c>
      <c r="M116" t="str">
        <f>IFERROR(VLOOKUP(L116,'Members List'!H:I,2,FALSE),"")</f>
        <v>Race - Masters - Regional</v>
      </c>
      <c r="N116">
        <v>8</v>
      </c>
    </row>
    <row r="117" spans="1:14" x14ac:dyDescent="0.25">
      <c r="A117">
        <v>8</v>
      </c>
      <c r="B117">
        <v>43</v>
      </c>
      <c r="C117" t="s">
        <v>970</v>
      </c>
      <c r="D117" t="s">
        <v>270</v>
      </c>
      <c r="E117">
        <v>1.3699166666666667E-2</v>
      </c>
      <c r="F117">
        <v>3</v>
      </c>
      <c r="G117" t="s">
        <v>971</v>
      </c>
      <c r="H117">
        <v>9.8089999999999993</v>
      </c>
      <c r="I117">
        <v>4.1289999999999996</v>
      </c>
      <c r="J117">
        <v>0</v>
      </c>
      <c r="K117">
        <v>43</v>
      </c>
      <c r="L117" t="str">
        <f>IFERROR(VLOOKUP(C117,'Members List'!H:H,1,FALSE),"")</f>
        <v>Simon Stolton</v>
      </c>
      <c r="M117" t="str">
        <f>IFERROR(VLOOKUP(L117,'Members List'!H:I,2,FALSE),"")</f>
        <v>Race - Masters U65</v>
      </c>
      <c r="N117">
        <v>5</v>
      </c>
    </row>
    <row r="118" spans="1:14" x14ac:dyDescent="0.25">
      <c r="A118">
        <v>9</v>
      </c>
      <c r="B118">
        <v>34</v>
      </c>
      <c r="C118" t="s">
        <v>258</v>
      </c>
      <c r="D118" t="s">
        <v>270</v>
      </c>
      <c r="E118">
        <v>1.4684675925925926E-2</v>
      </c>
      <c r="F118">
        <v>3</v>
      </c>
      <c r="G118" t="s">
        <v>972</v>
      </c>
      <c r="H118" t="s">
        <v>973</v>
      </c>
      <c r="I118" t="s">
        <v>974</v>
      </c>
      <c r="J118">
        <v>0</v>
      </c>
      <c r="K118">
        <v>34</v>
      </c>
      <c r="L118" t="str">
        <f>IFERROR(VLOOKUP(C118,'Members List'!H:H,1,FALSE),"")</f>
        <v/>
      </c>
      <c r="M118" t="str">
        <f>IFERROR(VLOOKUP(L118,'Members List'!H:I,2,FALSE),"")</f>
        <v/>
      </c>
    </row>
    <row r="119" spans="1:14" x14ac:dyDescent="0.25">
      <c r="A119">
        <v>10</v>
      </c>
      <c r="B119">
        <v>36</v>
      </c>
      <c r="C119" t="s">
        <v>272</v>
      </c>
      <c r="D119" t="s">
        <v>270</v>
      </c>
      <c r="E119">
        <v>1.4957106481481483E-2</v>
      </c>
      <c r="F119">
        <v>3</v>
      </c>
      <c r="G119" t="s">
        <v>975</v>
      </c>
      <c r="H119" t="s">
        <v>976</v>
      </c>
      <c r="I119">
        <v>0.113</v>
      </c>
      <c r="J119">
        <v>0</v>
      </c>
      <c r="K119">
        <v>36</v>
      </c>
      <c r="L119" t="str">
        <f>IFERROR(VLOOKUP(C119,'Members List'!H:H,1,FALSE),"")</f>
        <v/>
      </c>
      <c r="M119" t="str">
        <f>IFERROR(VLOOKUP(L119,'Members List'!H:I,2,FALSE),"")</f>
        <v/>
      </c>
    </row>
    <row r="120" spans="1:14" x14ac:dyDescent="0.25">
      <c r="A120">
        <v>11</v>
      </c>
      <c r="B120">
        <v>54</v>
      </c>
      <c r="C120" t="s">
        <v>977</v>
      </c>
      <c r="D120" t="s">
        <v>270</v>
      </c>
      <c r="E120">
        <v>1.5722152777777779E-2</v>
      </c>
      <c r="F120">
        <v>3</v>
      </c>
      <c r="G120" t="s">
        <v>978</v>
      </c>
      <c r="H120" t="s">
        <v>979</v>
      </c>
      <c r="I120" t="s">
        <v>980</v>
      </c>
      <c r="J120">
        <v>0</v>
      </c>
      <c r="K120">
        <v>44</v>
      </c>
      <c r="L120" t="str">
        <f>IFERROR(VLOOKUP(C120,'Members List'!H:H,1,FALSE),"")</f>
        <v>Ken Portman</v>
      </c>
      <c r="M120" t="str">
        <f>IFERROR(VLOOKUP(L120,'Members List'!H:I,2,FALSE),"")</f>
        <v>Race - Masters 65+ / Para-Cycling</v>
      </c>
      <c r="N120">
        <v>2</v>
      </c>
    </row>
    <row r="121" spans="1:14" x14ac:dyDescent="0.25">
      <c r="A121">
        <v>12</v>
      </c>
      <c r="B121">
        <v>120</v>
      </c>
      <c r="C121" t="s">
        <v>981</v>
      </c>
      <c r="D121" t="s">
        <v>270</v>
      </c>
      <c r="E121">
        <v>1.6334814814814812E-2</v>
      </c>
      <c r="F121">
        <v>3</v>
      </c>
      <c r="G121" t="s">
        <v>982</v>
      </c>
      <c r="H121" t="s">
        <v>983</v>
      </c>
      <c r="I121">
        <v>52.648000000000003</v>
      </c>
      <c r="J121">
        <v>0</v>
      </c>
      <c r="K121">
        <v>96</v>
      </c>
      <c r="L121" t="str">
        <f>IFERROR(VLOOKUP(C121,'Members List'!H:H,1,FALSE),"")</f>
        <v/>
      </c>
      <c r="M121" t="str">
        <f>IFERROR(VLOOKUP(L121,'Members List'!H:I,2,FALSE),"")</f>
        <v/>
      </c>
    </row>
    <row r="122" spans="1:14" x14ac:dyDescent="0.25">
      <c r="A122">
        <v>13</v>
      </c>
      <c r="B122">
        <v>97</v>
      </c>
      <c r="C122" t="s">
        <v>274</v>
      </c>
      <c r="D122" t="s">
        <v>270</v>
      </c>
      <c r="E122">
        <v>2.0077025462962961E-2</v>
      </c>
      <c r="F122">
        <v>3</v>
      </c>
      <c r="G122" t="s">
        <v>984</v>
      </c>
      <c r="H122" t="s">
        <v>985</v>
      </c>
      <c r="I122" t="s">
        <v>986</v>
      </c>
      <c r="J122">
        <v>0</v>
      </c>
      <c r="K122">
        <v>97</v>
      </c>
      <c r="L122" t="str">
        <f>IFERROR(VLOOKUP(C122,'Members List'!H:H,1,FALSE),"")</f>
        <v>Leah Clark</v>
      </c>
      <c r="M122" t="str">
        <f>IFERROR(VLOOKUP(L122,'Members List'!H:I,2,FALSE),"")</f>
        <v>3 Day Mship</v>
      </c>
      <c r="N122">
        <v>2</v>
      </c>
    </row>
  </sheetData>
  <sheetProtection algorithmName="SHA-512" hashValue="xdhZeZmzl+13hZeYcSLSPy16WLphBbDoq29KF4fY5C9lDDGP/CmR8/UDYIS1DjW8uoYyzkf2H4yu8QZyBmlp+A==" saltValue="QD0xA11axmKZvaErgNILCg==" spinCount="100000" sheet="1" objects="1" scenarios="1" selectLockedCells="1"/>
  <pageMargins left="0.7" right="0.7" top="0.75" bottom="0.75" header="0.3" footer="0.3"/>
  <pageSetup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8AD6A5-BD4D-459C-AAC6-FA078FD8EB2A}">
  <dimension ref="A1:Q106"/>
  <sheetViews>
    <sheetView workbookViewId="0">
      <selection activeCell="G8" sqref="G8"/>
    </sheetView>
  </sheetViews>
  <sheetFormatPr defaultRowHeight="15" x14ac:dyDescent="0.25"/>
  <cols>
    <col min="3" max="3" width="20.140625" bestFit="1" customWidth="1"/>
    <col min="4" max="4" width="9" bestFit="1" customWidth="1"/>
    <col min="5" max="5" width="11.28515625" bestFit="1" customWidth="1"/>
    <col min="8" max="8" width="10.140625" bestFit="1" customWidth="1"/>
    <col min="10" max="10" width="6.5703125" bestFit="1" customWidth="1"/>
    <col min="11" max="11" width="12.140625" bestFit="1" customWidth="1"/>
    <col min="12" max="12" width="18.140625" bestFit="1" customWidth="1"/>
    <col min="13" max="13" width="30.42578125" bestFit="1" customWidth="1"/>
  </cols>
  <sheetData>
    <row r="1" spans="1:17" x14ac:dyDescent="0.25">
      <c r="A1" s="31" t="s">
        <v>0</v>
      </c>
      <c r="B1" s="31" t="s">
        <v>1</v>
      </c>
      <c r="C1" s="31" t="s">
        <v>2</v>
      </c>
      <c r="D1" s="31" t="s">
        <v>3</v>
      </c>
      <c r="E1" s="31" t="s">
        <v>4</v>
      </c>
      <c r="F1" s="31" t="s">
        <v>5</v>
      </c>
      <c r="G1" s="31" t="s">
        <v>6</v>
      </c>
      <c r="H1" s="31" t="s">
        <v>7</v>
      </c>
      <c r="I1" s="31" t="s">
        <v>8</v>
      </c>
      <c r="J1" s="31" t="s">
        <v>9</v>
      </c>
      <c r="K1" s="31" t="s">
        <v>10</v>
      </c>
      <c r="L1" s="31" t="s">
        <v>11</v>
      </c>
      <c r="M1" s="31" t="s">
        <v>12</v>
      </c>
      <c r="N1" s="31" t="s">
        <v>9</v>
      </c>
      <c r="Q1" s="31"/>
    </row>
    <row r="2" spans="1:17" x14ac:dyDescent="0.25">
      <c r="A2" t="s">
        <v>0</v>
      </c>
      <c r="B2" t="s">
        <v>1</v>
      </c>
      <c r="C2" t="s">
        <v>2</v>
      </c>
      <c r="D2" t="s">
        <v>3</v>
      </c>
      <c r="E2" t="s">
        <v>4</v>
      </c>
      <c r="F2" t="s">
        <v>5</v>
      </c>
      <c r="G2" t="s">
        <v>6</v>
      </c>
      <c r="H2" t="s">
        <v>7</v>
      </c>
      <c r="I2" t="s">
        <v>8</v>
      </c>
      <c r="J2" t="s">
        <v>9</v>
      </c>
      <c r="K2" t="s">
        <v>10</v>
      </c>
      <c r="L2" t="str">
        <f>IFERROR(VLOOKUP(C2,'Members List'!H:H,1,FALSE),"")</f>
        <v>Name</v>
      </c>
      <c r="M2" t="str">
        <f>IFERROR(VLOOKUP(L2,'Members List'!H:I,2,FALSE),"")</f>
        <v>Classification</v>
      </c>
    </row>
    <row r="3" spans="1:17" x14ac:dyDescent="0.25">
      <c r="A3">
        <v>1</v>
      </c>
      <c r="B3">
        <v>83</v>
      </c>
      <c r="C3" t="s">
        <v>199</v>
      </c>
      <c r="D3">
        <v>25</v>
      </c>
      <c r="E3" t="s">
        <v>992</v>
      </c>
      <c r="F3">
        <v>1</v>
      </c>
      <c r="G3" t="s">
        <v>992</v>
      </c>
      <c r="H3">
        <v>0</v>
      </c>
      <c r="I3">
        <v>0</v>
      </c>
      <c r="J3">
        <v>0</v>
      </c>
      <c r="K3" t="s">
        <v>993</v>
      </c>
      <c r="L3" t="str">
        <f>IFERROR(VLOOKUP(C3,'Members List'!H:H,1,FALSE),"")</f>
        <v/>
      </c>
      <c r="M3" t="str">
        <f>IFERROR(VLOOKUP(L3,'Members List'!H:I,2,FALSE),"")</f>
        <v/>
      </c>
    </row>
    <row r="4" spans="1:17" x14ac:dyDescent="0.25">
      <c r="A4">
        <v>2</v>
      </c>
      <c r="B4">
        <v>94</v>
      </c>
      <c r="C4" t="s">
        <v>994</v>
      </c>
      <c r="D4">
        <v>22</v>
      </c>
      <c r="E4" t="s">
        <v>995</v>
      </c>
      <c r="F4">
        <v>1</v>
      </c>
      <c r="G4" t="s">
        <v>995</v>
      </c>
      <c r="H4" t="s">
        <v>996</v>
      </c>
      <c r="I4" t="s">
        <v>996</v>
      </c>
      <c r="J4">
        <v>0</v>
      </c>
      <c r="K4">
        <v>94</v>
      </c>
      <c r="L4" t="str">
        <f>IFERROR(VLOOKUP(C4,'Members List'!H:H,1,FALSE),"")</f>
        <v/>
      </c>
      <c r="M4" t="str">
        <f>IFERROR(VLOOKUP(L4,'Members List'!H:I,2,FALSE),"")</f>
        <v/>
      </c>
    </row>
    <row r="5" spans="1:17" x14ac:dyDescent="0.25">
      <c r="A5">
        <v>3</v>
      </c>
      <c r="B5">
        <v>35</v>
      </c>
      <c r="C5" t="s">
        <v>141</v>
      </c>
      <c r="D5">
        <v>10</v>
      </c>
      <c r="E5" t="s">
        <v>997</v>
      </c>
      <c r="F5">
        <v>1</v>
      </c>
      <c r="G5" t="s">
        <v>997</v>
      </c>
      <c r="H5" t="s">
        <v>998</v>
      </c>
      <c r="I5" t="s">
        <v>999</v>
      </c>
      <c r="J5">
        <v>0</v>
      </c>
      <c r="K5">
        <v>35</v>
      </c>
      <c r="L5" t="str">
        <f>IFERROR(VLOOKUP(C5,'Members List'!H:H,1,FALSE),"")</f>
        <v/>
      </c>
      <c r="M5" t="str">
        <f>IFERROR(VLOOKUP(L5,'Members List'!H:I,2,FALSE),"")</f>
        <v/>
      </c>
    </row>
    <row r="6" spans="1:17" x14ac:dyDescent="0.25">
      <c r="A6">
        <v>4</v>
      </c>
      <c r="B6">
        <v>56</v>
      </c>
      <c r="C6" t="s">
        <v>1000</v>
      </c>
      <c r="D6">
        <v>13</v>
      </c>
      <c r="E6" t="s">
        <v>1001</v>
      </c>
      <c r="F6">
        <v>1</v>
      </c>
      <c r="G6" t="s">
        <v>1001</v>
      </c>
      <c r="H6" t="s">
        <v>1002</v>
      </c>
      <c r="I6">
        <v>0.123</v>
      </c>
      <c r="J6">
        <v>0</v>
      </c>
      <c r="K6">
        <v>56</v>
      </c>
      <c r="L6" t="str">
        <f>IFERROR(VLOOKUP(C6,'Members List'!H:H,1,FALSE),"")</f>
        <v>Karl Wilson</v>
      </c>
      <c r="M6" t="str">
        <f>IFERROR(VLOOKUP(L6,'Members List'!H:I,2,FALSE),"")</f>
        <v>Race - Elite and U23 - Regional</v>
      </c>
      <c r="N6">
        <v>12</v>
      </c>
    </row>
    <row r="7" spans="1:17" x14ac:dyDescent="0.25">
      <c r="A7">
        <v>5</v>
      </c>
      <c r="B7">
        <v>105</v>
      </c>
      <c r="C7" t="s">
        <v>95</v>
      </c>
      <c r="D7">
        <v>14</v>
      </c>
      <c r="E7" t="s">
        <v>1003</v>
      </c>
      <c r="F7">
        <v>1</v>
      </c>
      <c r="G7" t="s">
        <v>1003</v>
      </c>
      <c r="H7" t="s">
        <v>1004</v>
      </c>
      <c r="I7">
        <v>8.8999999999999996E-2</v>
      </c>
      <c r="J7">
        <v>0</v>
      </c>
      <c r="K7">
        <v>10</v>
      </c>
      <c r="L7" t="str">
        <f>IFERROR(VLOOKUP(C7,'Members List'!H:H,1,FALSE),"")</f>
        <v/>
      </c>
      <c r="M7" t="str">
        <f>IFERROR(VLOOKUP(L7,'Members List'!H:I,2,FALSE),"")</f>
        <v/>
      </c>
    </row>
    <row r="8" spans="1:17" x14ac:dyDescent="0.25">
      <c r="A8">
        <v>6</v>
      </c>
      <c r="B8">
        <v>43</v>
      </c>
      <c r="C8" t="s">
        <v>1005</v>
      </c>
      <c r="D8">
        <v>12</v>
      </c>
      <c r="E8" t="s">
        <v>1006</v>
      </c>
      <c r="F8">
        <v>1</v>
      </c>
      <c r="G8" t="s">
        <v>1006</v>
      </c>
      <c r="H8" t="s">
        <v>1007</v>
      </c>
      <c r="I8">
        <v>7.5999999999999998E-2</v>
      </c>
      <c r="J8">
        <v>0</v>
      </c>
      <c r="K8">
        <v>43</v>
      </c>
      <c r="L8" t="str">
        <f>IFERROR(VLOOKUP(C8,'Members List'!H:H,1,FALSE),"")</f>
        <v/>
      </c>
      <c r="M8" t="str">
        <f>IFERROR(VLOOKUP(L8,'Members List'!H:I,2,FALSE),"")</f>
        <v/>
      </c>
    </row>
    <row r="9" spans="1:17" x14ac:dyDescent="0.25">
      <c r="A9">
        <v>7</v>
      </c>
      <c r="B9">
        <v>52</v>
      </c>
      <c r="C9" t="s">
        <v>193</v>
      </c>
      <c r="D9">
        <v>14</v>
      </c>
      <c r="E9" t="s">
        <v>1008</v>
      </c>
      <c r="F9">
        <v>1</v>
      </c>
      <c r="G9" t="s">
        <v>1008</v>
      </c>
      <c r="H9" t="s">
        <v>1009</v>
      </c>
      <c r="I9">
        <v>0.75600000000000001</v>
      </c>
      <c r="J9">
        <v>0</v>
      </c>
      <c r="K9">
        <v>52</v>
      </c>
      <c r="L9" t="str">
        <f>IFERROR(VLOOKUP(C9,'Members List'!H:H,1,FALSE),"")</f>
        <v/>
      </c>
      <c r="M9" t="str">
        <f>IFERROR(VLOOKUP(L9,'Members List'!H:I,2,FALSE),"")</f>
        <v/>
      </c>
    </row>
    <row r="10" spans="1:17" x14ac:dyDescent="0.25">
      <c r="A10">
        <v>8</v>
      </c>
      <c r="B10">
        <v>40</v>
      </c>
      <c r="C10" t="s">
        <v>189</v>
      </c>
      <c r="D10">
        <v>12</v>
      </c>
      <c r="E10" t="s">
        <v>1010</v>
      </c>
      <c r="F10">
        <v>1</v>
      </c>
      <c r="G10" t="s">
        <v>1010</v>
      </c>
      <c r="H10" t="s">
        <v>1011</v>
      </c>
      <c r="I10">
        <v>4.8490000000000002</v>
      </c>
      <c r="J10">
        <v>0</v>
      </c>
      <c r="K10">
        <v>40</v>
      </c>
      <c r="L10" t="str">
        <f>IFERROR(VLOOKUP(C10,'Members List'!H:H,1,FALSE),"")</f>
        <v>David Kennedy</v>
      </c>
      <c r="M10" t="str">
        <f>IFERROR(VLOOKUP(L10,'Members List'!H:I,2,FALSE),"")</f>
        <v>Race - Masters - Regional</v>
      </c>
      <c r="N10">
        <v>8</v>
      </c>
    </row>
    <row r="11" spans="1:17" x14ac:dyDescent="0.25">
      <c r="A11">
        <v>9</v>
      </c>
      <c r="B11">
        <v>74</v>
      </c>
      <c r="C11" t="s">
        <v>873</v>
      </c>
      <c r="D11">
        <v>16</v>
      </c>
      <c r="E11" t="s">
        <v>1012</v>
      </c>
      <c r="F11">
        <v>1</v>
      </c>
      <c r="G11" t="s">
        <v>1012</v>
      </c>
      <c r="H11" t="s">
        <v>1013</v>
      </c>
      <c r="I11">
        <v>58.731000000000002</v>
      </c>
      <c r="J11">
        <v>0</v>
      </c>
      <c r="K11">
        <v>74</v>
      </c>
      <c r="L11" t="str">
        <f>IFERROR(VLOOKUP(C11,'Members List'!H:H,1,FALSE),"")</f>
        <v/>
      </c>
      <c r="M11" t="str">
        <f>IFERROR(VLOOKUP(L11,'Members List'!H:I,2,FALSE),"")</f>
        <v/>
      </c>
    </row>
    <row r="12" spans="1:17" x14ac:dyDescent="0.25">
      <c r="A12">
        <v>10</v>
      </c>
      <c r="B12">
        <v>92</v>
      </c>
      <c r="C12" t="s">
        <v>1014</v>
      </c>
      <c r="D12">
        <v>22</v>
      </c>
      <c r="E12" t="s">
        <v>1015</v>
      </c>
      <c r="F12">
        <v>1</v>
      </c>
      <c r="G12" t="s">
        <v>1015</v>
      </c>
      <c r="H12" t="s">
        <v>1016</v>
      </c>
      <c r="I12">
        <v>0.44400000000000001</v>
      </c>
      <c r="J12">
        <v>0</v>
      </c>
      <c r="K12">
        <v>92</v>
      </c>
      <c r="L12" t="str">
        <f>IFERROR(VLOOKUP(C12,'Members List'!H:H,1,FALSE),"")</f>
        <v/>
      </c>
      <c r="M12" t="str">
        <f>IFERROR(VLOOKUP(L12,'Members List'!H:I,2,FALSE),"")</f>
        <v/>
      </c>
    </row>
    <row r="13" spans="1:17" x14ac:dyDescent="0.25">
      <c r="A13">
        <v>11</v>
      </c>
      <c r="B13">
        <v>65</v>
      </c>
      <c r="C13" t="s">
        <v>108</v>
      </c>
      <c r="D13">
        <v>16</v>
      </c>
      <c r="E13" t="s">
        <v>1017</v>
      </c>
      <c r="F13">
        <v>1</v>
      </c>
      <c r="G13" t="s">
        <v>1017</v>
      </c>
      <c r="H13" t="s">
        <v>1018</v>
      </c>
      <c r="I13">
        <v>0.36599999999999999</v>
      </c>
      <c r="J13">
        <v>0</v>
      </c>
      <c r="K13">
        <v>65</v>
      </c>
      <c r="L13" t="str">
        <f>IFERROR(VLOOKUP(C13,'Members List'!H:H,1,FALSE),"")</f>
        <v>Cade Zulsdorf</v>
      </c>
      <c r="M13" t="str">
        <f>IFERROR(VLOOKUP(L13,'Members List'!H:I,2,FALSE),"")</f>
        <v>Race - Elite and U23 - Regional</v>
      </c>
      <c r="N13">
        <v>5</v>
      </c>
    </row>
    <row r="14" spans="1:17" x14ac:dyDescent="0.25">
      <c r="A14">
        <v>12</v>
      </c>
      <c r="B14">
        <v>8</v>
      </c>
      <c r="C14" t="s">
        <v>13</v>
      </c>
      <c r="D14" t="s">
        <v>1019</v>
      </c>
      <c r="E14" t="s">
        <v>1020</v>
      </c>
      <c r="F14">
        <v>1</v>
      </c>
      <c r="G14" t="s">
        <v>1020</v>
      </c>
      <c r="H14" t="s">
        <v>1021</v>
      </c>
      <c r="I14">
        <v>54.959000000000003</v>
      </c>
      <c r="J14">
        <v>0</v>
      </c>
      <c r="K14">
        <v>8</v>
      </c>
      <c r="L14" t="str">
        <f>IFERROR(VLOOKUP(C14,'Members List'!H:H,1,FALSE),"")</f>
        <v>Tyler Lindorff</v>
      </c>
      <c r="M14" t="str">
        <f>IFERROR(VLOOKUP(L14,'Members List'!H:I,2,FALSE),"")</f>
        <v>Race - Junior (U15/U17/U19)</v>
      </c>
      <c r="N14">
        <v>3</v>
      </c>
    </row>
    <row r="15" spans="1:17" x14ac:dyDescent="0.25">
      <c r="A15">
        <v>13</v>
      </c>
      <c r="B15">
        <v>103</v>
      </c>
      <c r="C15" t="s">
        <v>16</v>
      </c>
      <c r="D15" t="s">
        <v>1019</v>
      </c>
      <c r="E15" t="s">
        <v>1022</v>
      </c>
      <c r="F15">
        <v>1</v>
      </c>
      <c r="G15" t="s">
        <v>1022</v>
      </c>
      <c r="H15" t="s">
        <v>1023</v>
      </c>
      <c r="I15">
        <v>4.2000000000000003E-2</v>
      </c>
      <c r="J15">
        <v>0</v>
      </c>
      <c r="K15">
        <v>6</v>
      </c>
      <c r="L15" t="str">
        <f>IFERROR(VLOOKUP(C15,'Members List'!H:H,1,FALSE),"")</f>
        <v>Conor Leahy</v>
      </c>
      <c r="M15" t="str">
        <f>IFERROR(VLOOKUP(L15,'Members List'!H:I,2,FALSE),"")</f>
        <v>Race - Elite and U23</v>
      </c>
      <c r="N15">
        <v>2</v>
      </c>
    </row>
    <row r="16" spans="1:17" x14ac:dyDescent="0.25">
      <c r="A16">
        <v>14</v>
      </c>
      <c r="B16">
        <v>16</v>
      </c>
      <c r="C16" t="s">
        <v>143</v>
      </c>
      <c r="D16">
        <v>5</v>
      </c>
      <c r="E16" t="s">
        <v>1024</v>
      </c>
      <c r="F16">
        <v>1</v>
      </c>
      <c r="G16" t="s">
        <v>1024</v>
      </c>
      <c r="H16" t="s">
        <v>1025</v>
      </c>
      <c r="I16">
        <v>0.83399999999999996</v>
      </c>
      <c r="J16">
        <v>0</v>
      </c>
      <c r="K16" t="s">
        <v>145</v>
      </c>
      <c r="L16" t="str">
        <f>IFERROR(VLOOKUP(C16,'Members List'!H:H,1,FALSE),"")</f>
        <v>Lachlan Connan</v>
      </c>
      <c r="M16" t="str">
        <f>IFERROR(VLOOKUP(L16,'Members List'!H:I,2,FALSE),"")</f>
        <v>Race - Junior (U15/U17/U19)</v>
      </c>
      <c r="N16">
        <v>2</v>
      </c>
    </row>
    <row r="17" spans="1:14" x14ac:dyDescent="0.25">
      <c r="A17">
        <v>15</v>
      </c>
      <c r="B17">
        <v>4</v>
      </c>
      <c r="C17" t="s">
        <v>44</v>
      </c>
      <c r="D17" t="s">
        <v>1019</v>
      </c>
      <c r="E17" t="s">
        <v>1026</v>
      </c>
      <c r="F17">
        <v>1</v>
      </c>
      <c r="G17" t="s">
        <v>1026</v>
      </c>
      <c r="H17" t="s">
        <v>1027</v>
      </c>
      <c r="I17">
        <v>0.33600000000000002</v>
      </c>
      <c r="J17">
        <v>0</v>
      </c>
      <c r="K17" t="s">
        <v>47</v>
      </c>
      <c r="L17" t="str">
        <f>IFERROR(VLOOKUP(C17,'Members List'!H:H,1,FALSE),"")</f>
        <v>Jordan Dawson</v>
      </c>
      <c r="M17" t="str">
        <f>IFERROR(VLOOKUP(L17,'Members List'!H:I,2,FALSE),"")</f>
        <v>Race - Junior (U15/U17/U19)</v>
      </c>
      <c r="N17">
        <v>2</v>
      </c>
    </row>
    <row r="18" spans="1:14" x14ac:dyDescent="0.25">
      <c r="A18">
        <v>16</v>
      </c>
      <c r="B18">
        <v>12</v>
      </c>
      <c r="C18" t="s">
        <v>57</v>
      </c>
      <c r="D18">
        <v>2.5</v>
      </c>
      <c r="E18" t="s">
        <v>1028</v>
      </c>
      <c r="F18">
        <v>1</v>
      </c>
      <c r="G18" t="s">
        <v>1028</v>
      </c>
      <c r="H18" t="s">
        <v>1029</v>
      </c>
      <c r="I18">
        <v>6.6000000000000003E-2</v>
      </c>
      <c r="J18">
        <v>0</v>
      </c>
      <c r="K18">
        <v>12</v>
      </c>
      <c r="L18" t="str">
        <f>IFERROR(VLOOKUP(C18,'Members List'!H:H,1,FALSE),"")</f>
        <v>Jay Lindorff</v>
      </c>
      <c r="M18" t="str">
        <f>IFERROR(VLOOKUP(L18,'Members List'!H:I,2,FALSE),"")</f>
        <v>Race - Junior (U15/U17/U19)</v>
      </c>
      <c r="N18">
        <v>2</v>
      </c>
    </row>
    <row r="19" spans="1:14" x14ac:dyDescent="0.25">
      <c r="A19">
        <v>17</v>
      </c>
      <c r="B19">
        <v>11</v>
      </c>
      <c r="C19" t="s">
        <v>1030</v>
      </c>
      <c r="D19">
        <v>2.5</v>
      </c>
      <c r="E19" t="s">
        <v>1031</v>
      </c>
      <c r="F19">
        <v>1</v>
      </c>
      <c r="G19" t="s">
        <v>1031</v>
      </c>
      <c r="H19" t="s">
        <v>1032</v>
      </c>
      <c r="I19">
        <v>2E-3</v>
      </c>
      <c r="J19">
        <v>0</v>
      </c>
      <c r="K19" t="s">
        <v>1033</v>
      </c>
      <c r="L19" t="str">
        <f>IFERROR(VLOOKUP(C19,'Members List'!H:H,1,FALSE),"")</f>
        <v/>
      </c>
      <c r="M19" t="str">
        <f>IFERROR(VLOOKUP(L19,'Members List'!H:I,2,FALSE),"")</f>
        <v/>
      </c>
    </row>
    <row r="20" spans="1:14" x14ac:dyDescent="0.25">
      <c r="A20">
        <v>18</v>
      </c>
      <c r="B20">
        <v>6</v>
      </c>
      <c r="C20" t="s">
        <v>24</v>
      </c>
      <c r="D20" t="s">
        <v>1019</v>
      </c>
      <c r="E20" t="s">
        <v>1034</v>
      </c>
      <c r="F20">
        <v>1</v>
      </c>
      <c r="G20" t="s">
        <v>1034</v>
      </c>
      <c r="H20" t="s">
        <v>1035</v>
      </c>
      <c r="I20">
        <v>0.56200000000000006</v>
      </c>
      <c r="J20">
        <v>0</v>
      </c>
      <c r="K20" t="s">
        <v>26</v>
      </c>
      <c r="L20" t="str">
        <f>IFERROR(VLOOKUP(C20,'Members List'!H:H,1,FALSE),"")</f>
        <v>Oliver Bleddyn</v>
      </c>
      <c r="M20" t="str">
        <f>IFERROR(VLOOKUP(L20,'Members List'!H:I,2,FALSE),"")</f>
        <v>Race - Junior (U15/U17/U19)</v>
      </c>
      <c r="N20">
        <v>2</v>
      </c>
    </row>
    <row r="21" spans="1:14" x14ac:dyDescent="0.25">
      <c r="A21">
        <v>19</v>
      </c>
      <c r="B21">
        <v>17</v>
      </c>
      <c r="C21" t="s">
        <v>1036</v>
      </c>
      <c r="D21">
        <v>5</v>
      </c>
      <c r="E21" t="s">
        <v>1037</v>
      </c>
      <c r="F21">
        <v>1</v>
      </c>
      <c r="G21" t="s">
        <v>1037</v>
      </c>
      <c r="H21" t="s">
        <v>1038</v>
      </c>
      <c r="I21">
        <v>3.3210000000000002</v>
      </c>
      <c r="J21">
        <v>0</v>
      </c>
      <c r="K21">
        <v>17</v>
      </c>
      <c r="L21" t="str">
        <f>IFERROR(VLOOKUP(C21,'Members List'!H:H,1,FALSE),"")</f>
        <v>Lennon McLintock</v>
      </c>
      <c r="M21" t="str">
        <f>IFERROR(VLOOKUP(L21,'Members List'!H:I,2,FALSE),"")</f>
        <v>Race - Elite and U23</v>
      </c>
      <c r="N21">
        <v>2</v>
      </c>
    </row>
    <row r="22" spans="1:14" x14ac:dyDescent="0.25">
      <c r="A22">
        <v>20</v>
      </c>
      <c r="B22">
        <v>99</v>
      </c>
      <c r="C22" t="s">
        <v>1039</v>
      </c>
      <c r="D22">
        <v>5</v>
      </c>
      <c r="E22" t="s">
        <v>1040</v>
      </c>
      <c r="F22">
        <v>1</v>
      </c>
      <c r="G22" t="s">
        <v>1040</v>
      </c>
      <c r="H22" t="s">
        <v>1041</v>
      </c>
      <c r="I22">
        <v>19.779</v>
      </c>
      <c r="J22">
        <v>0</v>
      </c>
      <c r="K22">
        <v>99</v>
      </c>
      <c r="L22" t="str">
        <f>IFERROR(VLOOKUP(C22,'Members List'!H:H,1,FALSE),"")</f>
        <v>Michael Vreeken</v>
      </c>
      <c r="M22" t="str">
        <f>IFERROR(VLOOKUP(L22,'Members List'!H:I,2,FALSE),"")</f>
        <v>Race - Masters - Regional</v>
      </c>
      <c r="N22">
        <v>2</v>
      </c>
    </row>
    <row r="23" spans="1:14" x14ac:dyDescent="0.25">
      <c r="A23">
        <v>21</v>
      </c>
      <c r="B23">
        <v>32</v>
      </c>
      <c r="C23" t="s">
        <v>171</v>
      </c>
      <c r="D23">
        <v>10</v>
      </c>
      <c r="E23" t="s">
        <v>1042</v>
      </c>
      <c r="F23">
        <v>1</v>
      </c>
      <c r="G23" t="s">
        <v>1042</v>
      </c>
      <c r="H23" t="s">
        <v>1043</v>
      </c>
      <c r="I23">
        <v>0.437</v>
      </c>
      <c r="J23">
        <v>0</v>
      </c>
      <c r="K23" t="s">
        <v>174</v>
      </c>
      <c r="L23" t="str">
        <f>IFERROR(VLOOKUP(C23,'Members List'!H:H,1,FALSE),"")</f>
        <v>Calum Milne</v>
      </c>
      <c r="M23" t="str">
        <f>IFERROR(VLOOKUP(L23,'Members List'!H:I,2,FALSE),"")</f>
        <v>Race - Junior (U15/U17/U19)</v>
      </c>
      <c r="N23">
        <v>2</v>
      </c>
    </row>
    <row r="24" spans="1:14" x14ac:dyDescent="0.25">
      <c r="A24">
        <v>22</v>
      </c>
      <c r="B24">
        <v>91</v>
      </c>
      <c r="C24" t="s">
        <v>1044</v>
      </c>
      <c r="D24">
        <v>8</v>
      </c>
      <c r="E24" t="s">
        <v>1045</v>
      </c>
      <c r="F24">
        <v>1</v>
      </c>
      <c r="G24" t="s">
        <v>1045</v>
      </c>
      <c r="H24" t="s">
        <v>1046</v>
      </c>
      <c r="I24">
        <v>0.77900000000000003</v>
      </c>
      <c r="J24">
        <v>0</v>
      </c>
      <c r="K24">
        <v>91</v>
      </c>
      <c r="L24" t="str">
        <f>IFERROR(VLOOKUP(C24,'Members List'!H:H,1,FALSE),"")</f>
        <v>Ben Mears</v>
      </c>
      <c r="M24" t="str">
        <f>IFERROR(VLOOKUP(L24,'Members List'!H:I,2,FALSE),"")</f>
        <v>Race - Masters U65</v>
      </c>
      <c r="N24">
        <v>2</v>
      </c>
    </row>
    <row r="25" spans="1:14" x14ac:dyDescent="0.25">
      <c r="A25">
        <v>23</v>
      </c>
      <c r="B25">
        <v>9</v>
      </c>
      <c r="C25" t="s">
        <v>800</v>
      </c>
      <c r="D25">
        <v>2.5</v>
      </c>
      <c r="E25" t="s">
        <v>1047</v>
      </c>
      <c r="F25">
        <v>1</v>
      </c>
      <c r="G25" t="s">
        <v>1047</v>
      </c>
      <c r="H25" t="s">
        <v>1048</v>
      </c>
      <c r="I25">
        <v>1.591</v>
      </c>
      <c r="J25">
        <v>0</v>
      </c>
      <c r="K25">
        <v>9</v>
      </c>
      <c r="L25" t="str">
        <f>IFERROR(VLOOKUP(C25,'Members List'!H:H,1,FALSE),"")</f>
        <v>Alastair Milne</v>
      </c>
      <c r="M25" t="str">
        <f>IFERROR(VLOOKUP(L25,'Members List'!H:I,2,FALSE),"")</f>
        <v>Race - Masters U65</v>
      </c>
      <c r="N25">
        <v>2</v>
      </c>
    </row>
    <row r="26" spans="1:14" x14ac:dyDescent="0.25">
      <c r="A26">
        <v>24</v>
      </c>
      <c r="B26">
        <v>42</v>
      </c>
      <c r="C26" t="s">
        <v>1049</v>
      </c>
      <c r="D26">
        <v>12</v>
      </c>
      <c r="E26" t="s">
        <v>1050</v>
      </c>
      <c r="F26">
        <v>1</v>
      </c>
      <c r="G26" t="s">
        <v>1050</v>
      </c>
      <c r="H26" t="s">
        <v>1051</v>
      </c>
      <c r="I26">
        <v>45.145000000000003</v>
      </c>
      <c r="J26">
        <v>0</v>
      </c>
      <c r="K26">
        <v>42</v>
      </c>
      <c r="L26" t="str">
        <f>IFERROR(VLOOKUP(C26,'Members List'!H:H,1,FALSE),"")</f>
        <v>Greg Manning</v>
      </c>
      <c r="M26" t="str">
        <f>IFERROR(VLOOKUP(L26,'Members List'!H:I,2,FALSE),"")</f>
        <v>Ride - Adult 19-64</v>
      </c>
      <c r="N26">
        <v>2</v>
      </c>
    </row>
    <row r="27" spans="1:14" x14ac:dyDescent="0.25">
      <c r="A27">
        <v>25</v>
      </c>
      <c r="B27">
        <v>45</v>
      </c>
      <c r="C27" t="s">
        <v>184</v>
      </c>
      <c r="D27">
        <v>12</v>
      </c>
      <c r="E27" t="s">
        <v>1052</v>
      </c>
      <c r="F27">
        <v>1</v>
      </c>
      <c r="G27" t="s">
        <v>1052</v>
      </c>
      <c r="H27" t="s">
        <v>1053</v>
      </c>
      <c r="I27">
        <v>5.6000000000000001E-2</v>
      </c>
      <c r="J27">
        <v>0</v>
      </c>
      <c r="K27" t="s">
        <v>186</v>
      </c>
      <c r="L27" t="str">
        <f>IFERROR(VLOOKUP(C27,'Members List'!H:H,1,FALSE),"")</f>
        <v>Michael Baker</v>
      </c>
      <c r="M27" t="str">
        <f>IFERROR(VLOOKUP(L27,'Members List'!H:I,2,FALSE),"")</f>
        <v>Race - Junior (U15/U17/U19)</v>
      </c>
      <c r="N27">
        <v>2</v>
      </c>
    </row>
    <row r="28" spans="1:14" x14ac:dyDescent="0.25">
      <c r="A28">
        <v>26</v>
      </c>
      <c r="B28">
        <v>46</v>
      </c>
      <c r="C28" t="s">
        <v>1054</v>
      </c>
      <c r="D28">
        <v>12</v>
      </c>
      <c r="E28" t="s">
        <v>1055</v>
      </c>
      <c r="F28">
        <v>1</v>
      </c>
      <c r="G28" t="s">
        <v>1055</v>
      </c>
      <c r="H28" t="s">
        <v>1056</v>
      </c>
      <c r="I28">
        <v>0.46200000000000002</v>
      </c>
      <c r="J28">
        <v>0</v>
      </c>
      <c r="K28">
        <v>46</v>
      </c>
      <c r="L28" t="str">
        <f>IFERROR(VLOOKUP(C28,'Members List'!H:H,1,FALSE),"")</f>
        <v>Steven Knight</v>
      </c>
      <c r="M28" t="str">
        <f>IFERROR(VLOOKUP(L28,'Members List'!H:I,2,FALSE),"")</f>
        <v>Race - Masters U65</v>
      </c>
      <c r="N28">
        <v>2</v>
      </c>
    </row>
    <row r="29" spans="1:14" x14ac:dyDescent="0.25">
      <c r="A29">
        <v>27</v>
      </c>
      <c r="B29">
        <v>48</v>
      </c>
      <c r="C29" t="s">
        <v>1057</v>
      </c>
      <c r="D29">
        <v>12</v>
      </c>
      <c r="E29" t="s">
        <v>1058</v>
      </c>
      <c r="F29">
        <v>1</v>
      </c>
      <c r="G29" t="s">
        <v>1058</v>
      </c>
      <c r="H29" t="s">
        <v>1059</v>
      </c>
      <c r="I29">
        <v>9.6560000000000006</v>
      </c>
      <c r="J29">
        <v>0</v>
      </c>
      <c r="K29" t="s">
        <v>1060</v>
      </c>
      <c r="L29" t="str">
        <f>IFERROR(VLOOKUP(C29,'Members List'!H:H,1,FALSE),"")</f>
        <v/>
      </c>
      <c r="M29" t="str">
        <f>IFERROR(VLOOKUP(L29,'Members List'!H:I,2,FALSE),"")</f>
        <v/>
      </c>
    </row>
    <row r="30" spans="1:14" x14ac:dyDescent="0.25">
      <c r="A30">
        <v>28</v>
      </c>
      <c r="B30">
        <v>30</v>
      </c>
      <c r="C30" t="s">
        <v>134</v>
      </c>
      <c r="D30">
        <v>8</v>
      </c>
      <c r="E30" t="s">
        <v>1061</v>
      </c>
      <c r="F30">
        <v>1</v>
      </c>
      <c r="G30" t="s">
        <v>1061</v>
      </c>
      <c r="H30" t="s">
        <v>1062</v>
      </c>
      <c r="I30">
        <v>2.1059999999999999</v>
      </c>
      <c r="J30">
        <v>0</v>
      </c>
      <c r="K30">
        <v>30</v>
      </c>
      <c r="L30" t="str">
        <f>IFERROR(VLOOKUP(C30,'Members List'!H:H,1,FALSE),"")</f>
        <v>Andrew Caltabiano</v>
      </c>
      <c r="M30" t="str">
        <f>IFERROR(VLOOKUP(L30,'Members List'!H:I,2,FALSE),"")</f>
        <v>Race - Masters U65</v>
      </c>
      <c r="N30">
        <v>2</v>
      </c>
    </row>
    <row r="31" spans="1:14" x14ac:dyDescent="0.25">
      <c r="A31">
        <v>29</v>
      </c>
      <c r="B31">
        <v>34</v>
      </c>
      <c r="C31" t="s">
        <v>1063</v>
      </c>
      <c r="D31">
        <v>10</v>
      </c>
      <c r="E31" t="s">
        <v>1064</v>
      </c>
      <c r="F31">
        <v>1</v>
      </c>
      <c r="G31" t="s">
        <v>1064</v>
      </c>
      <c r="H31" t="s">
        <v>1065</v>
      </c>
      <c r="I31">
        <v>0.14000000000000001</v>
      </c>
      <c r="J31">
        <v>0</v>
      </c>
      <c r="K31">
        <v>34</v>
      </c>
      <c r="L31" t="str">
        <f>IFERROR(VLOOKUP(C31,'Members List'!H:H,1,FALSE),"")</f>
        <v/>
      </c>
      <c r="M31" t="str">
        <f>IFERROR(VLOOKUP(L31,'Members List'!H:I,2,FALSE),"")</f>
        <v/>
      </c>
    </row>
    <row r="32" spans="1:14" x14ac:dyDescent="0.25">
      <c r="A32">
        <v>30</v>
      </c>
      <c r="B32">
        <v>29</v>
      </c>
      <c r="C32" t="s">
        <v>1066</v>
      </c>
      <c r="D32">
        <v>5</v>
      </c>
      <c r="E32" t="s">
        <v>1067</v>
      </c>
      <c r="F32">
        <v>1</v>
      </c>
      <c r="G32" t="s">
        <v>1067</v>
      </c>
      <c r="H32" t="s">
        <v>1068</v>
      </c>
      <c r="I32">
        <v>0.57999999999999996</v>
      </c>
      <c r="J32">
        <v>0</v>
      </c>
      <c r="K32" t="s">
        <v>1069</v>
      </c>
      <c r="L32" t="str">
        <f>IFERROR(VLOOKUP(C32,'Members List'!H:H,1,FALSE),"")</f>
        <v/>
      </c>
      <c r="M32" t="str">
        <f>IFERROR(VLOOKUP(L32,'Members List'!H:I,2,FALSE),"")</f>
        <v/>
      </c>
    </row>
    <row r="33" spans="1:14" x14ac:dyDescent="0.25">
      <c r="A33">
        <v>31</v>
      </c>
      <c r="B33">
        <v>38</v>
      </c>
      <c r="C33" t="s">
        <v>168</v>
      </c>
      <c r="D33">
        <v>10</v>
      </c>
      <c r="E33" t="s">
        <v>1070</v>
      </c>
      <c r="F33">
        <v>1</v>
      </c>
      <c r="G33" t="s">
        <v>1070</v>
      </c>
      <c r="H33" t="s">
        <v>1071</v>
      </c>
      <c r="I33">
        <v>42.734000000000002</v>
      </c>
      <c r="J33">
        <v>0</v>
      </c>
      <c r="K33">
        <v>38</v>
      </c>
      <c r="L33" t="str">
        <f>IFERROR(VLOOKUP(C33,'Members List'!H:H,1,FALSE),"")</f>
        <v>Luke Skehan</v>
      </c>
      <c r="M33" t="str">
        <f>IFERROR(VLOOKUP(L33,'Members List'!H:I,2,FALSE),"")</f>
        <v>Race - Junior (U15/U17/U19)</v>
      </c>
      <c r="N33">
        <v>2</v>
      </c>
    </row>
    <row r="34" spans="1:14" x14ac:dyDescent="0.25">
      <c r="A34">
        <v>32</v>
      </c>
      <c r="B34">
        <v>75</v>
      </c>
      <c r="C34" t="s">
        <v>1072</v>
      </c>
      <c r="D34">
        <v>12</v>
      </c>
      <c r="E34" t="s">
        <v>1073</v>
      </c>
      <c r="F34">
        <v>1</v>
      </c>
      <c r="G34" t="s">
        <v>1073</v>
      </c>
      <c r="H34" t="s">
        <v>1074</v>
      </c>
      <c r="I34">
        <v>0.41699999999999998</v>
      </c>
      <c r="J34">
        <v>0</v>
      </c>
      <c r="K34">
        <v>75</v>
      </c>
      <c r="L34" t="str">
        <f>IFERROR(VLOOKUP(C34,'Members List'!H:H,1,FALSE),"")</f>
        <v/>
      </c>
      <c r="M34" t="str">
        <f>IFERROR(VLOOKUP(L34,'Members List'!H:I,2,FALSE),"")</f>
        <v/>
      </c>
    </row>
    <row r="35" spans="1:14" x14ac:dyDescent="0.25">
      <c r="A35">
        <v>33</v>
      </c>
      <c r="B35">
        <v>49</v>
      </c>
      <c r="C35" t="s">
        <v>1075</v>
      </c>
      <c r="D35">
        <v>13</v>
      </c>
      <c r="E35" t="s">
        <v>1076</v>
      </c>
      <c r="F35">
        <v>1</v>
      </c>
      <c r="G35" t="s">
        <v>1076</v>
      </c>
      <c r="H35" t="s">
        <v>1077</v>
      </c>
      <c r="I35">
        <v>0.33500000000000002</v>
      </c>
      <c r="J35">
        <v>0</v>
      </c>
      <c r="K35" t="s">
        <v>1078</v>
      </c>
      <c r="L35" t="str">
        <f>IFERROR(VLOOKUP(C35,'Members List'!H:H,1,FALSE),"")</f>
        <v>Ben Jackson</v>
      </c>
      <c r="M35" t="str">
        <f>IFERROR(VLOOKUP(L35,'Members List'!H:I,2,FALSE),"")</f>
        <v xml:space="preserve">Race - </v>
      </c>
      <c r="N35">
        <v>2</v>
      </c>
    </row>
    <row r="36" spans="1:14" x14ac:dyDescent="0.25">
      <c r="A36">
        <v>34</v>
      </c>
      <c r="B36">
        <v>68</v>
      </c>
      <c r="C36" t="s">
        <v>1079</v>
      </c>
      <c r="D36">
        <v>16</v>
      </c>
      <c r="E36" t="s">
        <v>1080</v>
      </c>
      <c r="F36">
        <v>1</v>
      </c>
      <c r="G36" t="s">
        <v>1080</v>
      </c>
      <c r="H36" t="s">
        <v>1081</v>
      </c>
      <c r="I36">
        <v>0.59</v>
      </c>
      <c r="J36">
        <v>0</v>
      </c>
      <c r="K36">
        <v>68</v>
      </c>
      <c r="L36" t="str">
        <f>IFERROR(VLOOKUP(C36,'Members List'!H:H,1,FALSE),"")</f>
        <v>Glyn Overal</v>
      </c>
      <c r="M36" t="str">
        <f>IFERROR(VLOOKUP(L36,'Members List'!H:I,2,FALSE),"")</f>
        <v>Race - Masters - Regional</v>
      </c>
      <c r="N36">
        <v>2</v>
      </c>
    </row>
    <row r="37" spans="1:14" x14ac:dyDescent="0.25">
      <c r="A37">
        <v>35</v>
      </c>
      <c r="B37">
        <v>54</v>
      </c>
      <c r="C37" t="s">
        <v>1082</v>
      </c>
      <c r="D37">
        <v>13</v>
      </c>
      <c r="E37" t="s">
        <v>1083</v>
      </c>
      <c r="F37">
        <v>1</v>
      </c>
      <c r="G37" t="s">
        <v>1083</v>
      </c>
      <c r="H37" t="s">
        <v>1084</v>
      </c>
      <c r="I37">
        <v>0.22700000000000001</v>
      </c>
      <c r="J37">
        <v>0</v>
      </c>
      <c r="K37">
        <v>54</v>
      </c>
      <c r="L37" t="str">
        <f>IFERROR(VLOOKUP(C37,'Members List'!H:H,1,FALSE),"")</f>
        <v>Craig Swaine</v>
      </c>
      <c r="M37" t="str">
        <f>IFERROR(VLOOKUP(L37,'Members List'!H:I,2,FALSE),"")</f>
        <v>Race - Masters U65</v>
      </c>
      <c r="N37">
        <v>2</v>
      </c>
    </row>
    <row r="38" spans="1:14" x14ac:dyDescent="0.25">
      <c r="A38">
        <v>36</v>
      </c>
      <c r="B38">
        <v>60</v>
      </c>
      <c r="C38" t="s">
        <v>1085</v>
      </c>
      <c r="D38">
        <v>12</v>
      </c>
      <c r="E38" t="s">
        <v>1086</v>
      </c>
      <c r="F38">
        <v>1</v>
      </c>
      <c r="G38" t="s">
        <v>1086</v>
      </c>
      <c r="H38" t="s">
        <v>1087</v>
      </c>
      <c r="I38">
        <v>0.39600000000000002</v>
      </c>
      <c r="J38">
        <v>0</v>
      </c>
      <c r="K38">
        <v>60</v>
      </c>
      <c r="L38" t="str">
        <f>IFERROR(VLOOKUP(C38,'Members List'!H:H,1,FALSE),"")</f>
        <v/>
      </c>
      <c r="M38" t="str">
        <f>IFERROR(VLOOKUP(L38,'Members List'!H:I,2,FALSE),"")</f>
        <v/>
      </c>
    </row>
    <row r="39" spans="1:14" x14ac:dyDescent="0.25">
      <c r="A39">
        <v>37</v>
      </c>
      <c r="B39">
        <v>39</v>
      </c>
      <c r="C39" t="s">
        <v>128</v>
      </c>
      <c r="D39">
        <v>10</v>
      </c>
      <c r="E39" t="s">
        <v>1088</v>
      </c>
      <c r="F39">
        <v>1</v>
      </c>
      <c r="G39" t="s">
        <v>1088</v>
      </c>
      <c r="H39" t="s">
        <v>1089</v>
      </c>
      <c r="I39">
        <v>1.339</v>
      </c>
      <c r="J39">
        <v>0</v>
      </c>
      <c r="K39">
        <v>39</v>
      </c>
      <c r="L39" t="str">
        <f>IFERROR(VLOOKUP(C39,'Members List'!H:H,1,FALSE),"")</f>
        <v>Nigel Stella</v>
      </c>
      <c r="M39" t="str">
        <f>IFERROR(VLOOKUP(L39,'Members List'!H:I,2,FALSE),"")</f>
        <v>Race - Masters U65</v>
      </c>
      <c r="N39">
        <v>2</v>
      </c>
    </row>
    <row r="40" spans="1:14" x14ac:dyDescent="0.25">
      <c r="A40">
        <v>38</v>
      </c>
      <c r="B40">
        <v>102</v>
      </c>
      <c r="C40" t="s">
        <v>1268</v>
      </c>
      <c r="D40">
        <v>14</v>
      </c>
      <c r="E40" t="s">
        <v>1090</v>
      </c>
      <c r="F40">
        <v>1</v>
      </c>
      <c r="G40" t="s">
        <v>1090</v>
      </c>
      <c r="H40" t="s">
        <v>1091</v>
      </c>
      <c r="I40">
        <v>7.452</v>
      </c>
      <c r="J40">
        <v>0</v>
      </c>
      <c r="K40">
        <v>5</v>
      </c>
      <c r="L40" t="str">
        <f>IFERROR(VLOOKUP(C40,'Members List'!H:H,1,FALSE),"")</f>
        <v>Allan Bowes</v>
      </c>
      <c r="M40" t="str">
        <f>IFERROR(VLOOKUP(L40,'Members List'!H:I,2,FALSE),"")</f>
        <v>Race - Masters U65</v>
      </c>
      <c r="N40">
        <v>2</v>
      </c>
    </row>
    <row r="41" spans="1:14" x14ac:dyDescent="0.25">
      <c r="A41">
        <v>39</v>
      </c>
      <c r="B41">
        <v>81</v>
      </c>
      <c r="C41" t="s">
        <v>1092</v>
      </c>
      <c r="D41">
        <v>25</v>
      </c>
      <c r="E41" t="s">
        <v>1093</v>
      </c>
      <c r="F41">
        <v>1</v>
      </c>
      <c r="G41" t="s">
        <v>1093</v>
      </c>
      <c r="H41" t="s">
        <v>1094</v>
      </c>
      <c r="I41">
        <v>28.507999999999999</v>
      </c>
      <c r="J41">
        <v>0</v>
      </c>
      <c r="K41">
        <v>81</v>
      </c>
      <c r="L41" t="str">
        <f>IFERROR(VLOOKUP(C41,'Members List'!H:H,1,FALSE),"")</f>
        <v/>
      </c>
      <c r="M41" t="str">
        <f>IFERROR(VLOOKUP(L41,'Members List'!H:I,2,FALSE),"")</f>
        <v/>
      </c>
    </row>
    <row r="42" spans="1:14" x14ac:dyDescent="0.25">
      <c r="A42">
        <v>40</v>
      </c>
      <c r="B42">
        <v>1</v>
      </c>
      <c r="C42" t="s">
        <v>20</v>
      </c>
      <c r="D42" t="s">
        <v>1019</v>
      </c>
      <c r="E42" t="s">
        <v>1095</v>
      </c>
      <c r="F42">
        <v>1</v>
      </c>
      <c r="G42" t="s">
        <v>1095</v>
      </c>
      <c r="H42" t="s">
        <v>1096</v>
      </c>
      <c r="I42">
        <v>17.053000000000001</v>
      </c>
      <c r="J42">
        <v>0</v>
      </c>
      <c r="K42">
        <v>1</v>
      </c>
      <c r="L42" t="str">
        <f>IFERROR(VLOOKUP(C42,'Members List'!H:H,1,FALSE),"")</f>
        <v/>
      </c>
      <c r="M42" t="str">
        <f>IFERROR(VLOOKUP(L42,'Members List'!H:I,2,FALSE),"")</f>
        <v/>
      </c>
    </row>
    <row r="43" spans="1:14" x14ac:dyDescent="0.25">
      <c r="A43">
        <v>41</v>
      </c>
      <c r="B43">
        <v>100</v>
      </c>
      <c r="C43" t="s">
        <v>967</v>
      </c>
      <c r="D43">
        <v>30</v>
      </c>
      <c r="E43" t="s">
        <v>1097</v>
      </c>
      <c r="F43">
        <v>1</v>
      </c>
      <c r="G43" t="s">
        <v>1097</v>
      </c>
      <c r="H43" t="s">
        <v>1098</v>
      </c>
      <c r="I43">
        <v>1.8939999999999999</v>
      </c>
      <c r="J43">
        <v>0</v>
      </c>
      <c r="K43">
        <v>4</v>
      </c>
      <c r="L43" t="str">
        <f>IFERROR(VLOOKUP(C43,'Members List'!H:H,1,FALSE),"")</f>
        <v/>
      </c>
      <c r="M43" t="str">
        <f>IFERROR(VLOOKUP(L43,'Members List'!H:I,2,FALSE),"")</f>
        <v/>
      </c>
    </row>
    <row r="44" spans="1:14" x14ac:dyDescent="0.25">
      <c r="A44">
        <v>42</v>
      </c>
      <c r="B44">
        <v>33</v>
      </c>
      <c r="C44" t="s">
        <v>124</v>
      </c>
      <c r="D44">
        <v>10</v>
      </c>
      <c r="E44" t="s">
        <v>1099</v>
      </c>
      <c r="F44">
        <v>1</v>
      </c>
      <c r="G44" t="s">
        <v>1099</v>
      </c>
      <c r="H44" t="s">
        <v>1100</v>
      </c>
      <c r="I44">
        <v>0.83299999999999996</v>
      </c>
      <c r="J44">
        <v>0</v>
      </c>
      <c r="K44" t="s">
        <v>127</v>
      </c>
      <c r="L44" t="str">
        <f>IFERROR(VLOOKUP(C44,'Members List'!H:H,1,FALSE),"")</f>
        <v>David Cashman</v>
      </c>
      <c r="M44" t="str">
        <f>IFERROR(VLOOKUP(L44,'Members List'!H:I,2,FALSE),"")</f>
        <v>Race - Masters - Regional</v>
      </c>
      <c r="N44">
        <v>2</v>
      </c>
    </row>
    <row r="45" spans="1:14" x14ac:dyDescent="0.25">
      <c r="A45">
        <v>43</v>
      </c>
      <c r="B45">
        <v>5</v>
      </c>
      <c r="C45" t="s">
        <v>77</v>
      </c>
      <c r="D45" t="s">
        <v>1019</v>
      </c>
      <c r="E45" t="s">
        <v>1101</v>
      </c>
      <c r="F45">
        <v>1</v>
      </c>
      <c r="G45" t="s">
        <v>1101</v>
      </c>
      <c r="H45" t="s">
        <v>1102</v>
      </c>
      <c r="I45">
        <v>0.152</v>
      </c>
      <c r="J45">
        <v>0</v>
      </c>
      <c r="K45" t="s">
        <v>80</v>
      </c>
      <c r="L45" t="str">
        <f>IFERROR(VLOOKUP(C45,'Members List'!H:H,1,FALSE),"")</f>
        <v>Matthew Peterson</v>
      </c>
      <c r="M45" t="str">
        <f>IFERROR(VLOOKUP(L45,'Members List'!H:I,2,FALSE),"")</f>
        <v>Race - Elite and U23</v>
      </c>
      <c r="N45">
        <v>2</v>
      </c>
    </row>
    <row r="46" spans="1:14" x14ac:dyDescent="0.25">
      <c r="A46">
        <v>44</v>
      </c>
      <c r="B46">
        <v>87</v>
      </c>
      <c r="C46" t="s">
        <v>1103</v>
      </c>
      <c r="D46">
        <v>30</v>
      </c>
      <c r="E46" t="s">
        <v>1104</v>
      </c>
      <c r="F46">
        <v>1</v>
      </c>
      <c r="G46" t="s">
        <v>1104</v>
      </c>
      <c r="H46" t="s">
        <v>1105</v>
      </c>
      <c r="I46">
        <v>17.492999999999999</v>
      </c>
      <c r="J46">
        <v>0</v>
      </c>
      <c r="K46">
        <v>87</v>
      </c>
      <c r="L46" t="str">
        <f>IFERROR(VLOOKUP(C46,'Members List'!H:H,1,FALSE),"")</f>
        <v/>
      </c>
      <c r="M46" t="str">
        <f>IFERROR(VLOOKUP(L46,'Members List'!H:I,2,FALSE),"")</f>
        <v/>
      </c>
    </row>
    <row r="47" spans="1:14" x14ac:dyDescent="0.25">
      <c r="A47">
        <v>45</v>
      </c>
      <c r="B47">
        <v>106</v>
      </c>
      <c r="C47" t="s">
        <v>1269</v>
      </c>
      <c r="D47" t="s">
        <v>1019</v>
      </c>
      <c r="E47" t="s">
        <v>1106</v>
      </c>
      <c r="F47">
        <v>1</v>
      </c>
      <c r="G47" t="s">
        <v>1106</v>
      </c>
      <c r="H47" t="s">
        <v>1107</v>
      </c>
      <c r="I47">
        <v>5.0730000000000004</v>
      </c>
      <c r="J47">
        <v>0</v>
      </c>
      <c r="K47">
        <v>33</v>
      </c>
      <c r="L47" t="str">
        <f>IFERROR(VLOOKUP(C47,'Members List'!H:H,1,FALSE),"")</f>
        <v>David Hind</v>
      </c>
      <c r="M47" t="str">
        <f>IFERROR(VLOOKUP(L47,'Members List'!H:I,2,FALSE),"")</f>
        <v>Race - Masters U65</v>
      </c>
      <c r="N47">
        <v>2</v>
      </c>
    </row>
    <row r="48" spans="1:14" x14ac:dyDescent="0.25">
      <c r="A48">
        <v>46</v>
      </c>
      <c r="B48">
        <v>14</v>
      </c>
      <c r="C48" t="s">
        <v>152</v>
      </c>
      <c r="D48">
        <v>5</v>
      </c>
      <c r="E48" t="s">
        <v>1108</v>
      </c>
      <c r="F48">
        <v>1</v>
      </c>
      <c r="G48" t="s">
        <v>1108</v>
      </c>
      <c r="H48" t="s">
        <v>1109</v>
      </c>
      <c r="I48">
        <v>14.055999999999999</v>
      </c>
      <c r="J48">
        <v>0</v>
      </c>
      <c r="K48">
        <v>14</v>
      </c>
      <c r="L48" t="str">
        <f>IFERROR(VLOOKUP(C48,'Members List'!H:H,1,FALSE),"")</f>
        <v>Andrew Matthews</v>
      </c>
      <c r="M48" t="str">
        <f>IFERROR(VLOOKUP(L48,'Members List'!H:I,2,FALSE),"")</f>
        <v xml:space="preserve">Race - </v>
      </c>
      <c r="N48">
        <v>2</v>
      </c>
    </row>
    <row r="49" spans="1:14" x14ac:dyDescent="0.25">
      <c r="A49">
        <v>47</v>
      </c>
      <c r="B49">
        <v>13</v>
      </c>
      <c r="C49" t="s">
        <v>83</v>
      </c>
      <c r="D49">
        <v>2.5</v>
      </c>
      <c r="E49" t="s">
        <v>1110</v>
      </c>
      <c r="F49">
        <v>1</v>
      </c>
      <c r="G49" t="s">
        <v>1110</v>
      </c>
      <c r="H49" t="s">
        <v>1111</v>
      </c>
      <c r="I49">
        <v>0.45400000000000001</v>
      </c>
      <c r="J49">
        <v>0</v>
      </c>
      <c r="K49" t="s">
        <v>85</v>
      </c>
      <c r="L49" t="str">
        <f>IFERROR(VLOOKUP(C49,'Members List'!H:H,1,FALSE),"")</f>
        <v>Liam Magowan</v>
      </c>
      <c r="M49" t="str">
        <f>IFERROR(VLOOKUP(L49,'Members List'!H:I,2,FALSE),"")</f>
        <v>Race - Elite and U23</v>
      </c>
      <c r="N49">
        <v>2</v>
      </c>
    </row>
    <row r="50" spans="1:14" x14ac:dyDescent="0.25">
      <c r="A50">
        <v>48</v>
      </c>
      <c r="B50">
        <v>104</v>
      </c>
      <c r="C50" t="s">
        <v>1112</v>
      </c>
      <c r="D50">
        <v>2.5</v>
      </c>
      <c r="E50" t="s">
        <v>1113</v>
      </c>
      <c r="F50">
        <v>1</v>
      </c>
      <c r="G50" t="s">
        <v>1113</v>
      </c>
      <c r="H50" t="s">
        <v>1114</v>
      </c>
      <c r="I50">
        <v>0.40600000000000003</v>
      </c>
      <c r="J50">
        <v>0</v>
      </c>
      <c r="K50">
        <v>45</v>
      </c>
      <c r="L50" t="str">
        <f>IFERROR(VLOOKUP(C50,'Members List'!H:H,1,FALSE),"")</f>
        <v/>
      </c>
      <c r="M50" t="str">
        <f>IFERROR(VLOOKUP(L50,'Members List'!H:I,2,FALSE),"")</f>
        <v/>
      </c>
    </row>
    <row r="51" spans="1:14" x14ac:dyDescent="0.25">
      <c r="A51">
        <v>49</v>
      </c>
      <c r="B51">
        <v>78</v>
      </c>
      <c r="C51" t="s">
        <v>1115</v>
      </c>
      <c r="D51">
        <v>22</v>
      </c>
      <c r="E51" t="s">
        <v>1116</v>
      </c>
      <c r="F51">
        <v>1</v>
      </c>
      <c r="G51" t="s">
        <v>1116</v>
      </c>
      <c r="H51" t="s">
        <v>1117</v>
      </c>
      <c r="I51">
        <v>2.5999999999999999E-2</v>
      </c>
      <c r="J51">
        <v>0</v>
      </c>
      <c r="K51">
        <v>78</v>
      </c>
      <c r="L51" t="str">
        <f>IFERROR(VLOOKUP(C51,'Members List'!H:H,1,FALSE),"")</f>
        <v/>
      </c>
      <c r="M51" t="str">
        <f>IFERROR(VLOOKUP(L51,'Members List'!H:I,2,FALSE),"")</f>
        <v/>
      </c>
    </row>
    <row r="52" spans="1:14" x14ac:dyDescent="0.25">
      <c r="A52">
        <v>50</v>
      </c>
      <c r="B52">
        <v>51</v>
      </c>
      <c r="C52" t="s">
        <v>1118</v>
      </c>
      <c r="D52">
        <v>13</v>
      </c>
      <c r="E52" t="s">
        <v>1119</v>
      </c>
      <c r="F52">
        <v>1</v>
      </c>
      <c r="G52" t="s">
        <v>1119</v>
      </c>
      <c r="H52" t="s">
        <v>1120</v>
      </c>
      <c r="I52">
        <v>26.074999999999999</v>
      </c>
      <c r="J52">
        <v>0</v>
      </c>
      <c r="K52">
        <v>51</v>
      </c>
      <c r="L52" t="str">
        <f>IFERROR(VLOOKUP(C52,'Members List'!H:H,1,FALSE),"")</f>
        <v/>
      </c>
      <c r="M52" t="str">
        <f>IFERROR(VLOOKUP(L52,'Members List'!H:I,2,FALSE),"")</f>
        <v/>
      </c>
    </row>
    <row r="53" spans="1:14" x14ac:dyDescent="0.25">
      <c r="A53">
        <v>51</v>
      </c>
      <c r="B53">
        <v>70</v>
      </c>
      <c r="C53" t="s">
        <v>955</v>
      </c>
      <c r="D53">
        <v>16</v>
      </c>
      <c r="E53" t="s">
        <v>1121</v>
      </c>
      <c r="F53">
        <v>1</v>
      </c>
      <c r="G53" t="s">
        <v>1121</v>
      </c>
      <c r="H53" t="s">
        <v>1122</v>
      </c>
      <c r="I53">
        <v>30.332999999999998</v>
      </c>
      <c r="J53">
        <v>0</v>
      </c>
      <c r="K53">
        <v>70</v>
      </c>
      <c r="L53" t="str">
        <f>IFERROR(VLOOKUP(C53,'Members List'!H:H,1,FALSE),"")</f>
        <v/>
      </c>
      <c r="M53" t="str">
        <f>IFERROR(VLOOKUP(L53,'Members List'!H:I,2,FALSE),"")</f>
        <v/>
      </c>
    </row>
    <row r="54" spans="1:14" x14ac:dyDescent="0.25">
      <c r="A54">
        <v>52</v>
      </c>
      <c r="B54">
        <v>59</v>
      </c>
      <c r="C54" t="s">
        <v>865</v>
      </c>
      <c r="D54">
        <v>13</v>
      </c>
      <c r="E54" t="s">
        <v>1123</v>
      </c>
      <c r="F54">
        <v>1</v>
      </c>
      <c r="G54" t="s">
        <v>1123</v>
      </c>
      <c r="H54" t="s">
        <v>1124</v>
      </c>
      <c r="I54">
        <v>4.8000000000000001E-2</v>
      </c>
      <c r="J54">
        <v>0</v>
      </c>
      <c r="K54" t="s">
        <v>1125</v>
      </c>
      <c r="L54" t="str">
        <f>IFERROR(VLOOKUP(C54,'Members List'!H:H,1,FALSE),"")</f>
        <v/>
      </c>
      <c r="M54" t="str">
        <f>IFERROR(VLOOKUP(L54,'Members List'!H:I,2,FALSE),"")</f>
        <v/>
      </c>
    </row>
    <row r="55" spans="1:14" x14ac:dyDescent="0.25">
      <c r="A55">
        <v>53</v>
      </c>
      <c r="B55">
        <v>36</v>
      </c>
      <c r="C55" t="s">
        <v>1126</v>
      </c>
      <c r="D55">
        <v>10</v>
      </c>
      <c r="E55" t="s">
        <v>1127</v>
      </c>
      <c r="F55">
        <v>1</v>
      </c>
      <c r="G55" t="s">
        <v>1127</v>
      </c>
      <c r="H55" t="s">
        <v>1128</v>
      </c>
      <c r="I55">
        <v>1.202</v>
      </c>
      <c r="J55">
        <v>0</v>
      </c>
      <c r="K55">
        <v>36</v>
      </c>
      <c r="L55" t="str">
        <f>IFERROR(VLOOKUP(C55,'Members List'!H:H,1,FALSE),"")</f>
        <v/>
      </c>
      <c r="M55" t="str">
        <f>IFERROR(VLOOKUP(L55,'Members List'!H:I,2,FALSE),"")</f>
        <v/>
      </c>
    </row>
    <row r="56" spans="1:14" x14ac:dyDescent="0.25">
      <c r="A56">
        <v>54</v>
      </c>
      <c r="B56">
        <v>55</v>
      </c>
      <c r="C56" t="s">
        <v>226</v>
      </c>
      <c r="D56">
        <v>13</v>
      </c>
      <c r="E56" t="s">
        <v>1129</v>
      </c>
      <c r="F56">
        <v>1</v>
      </c>
      <c r="G56" t="s">
        <v>1129</v>
      </c>
      <c r="H56" t="s">
        <v>1130</v>
      </c>
      <c r="I56">
        <v>1.2729999999999999</v>
      </c>
      <c r="J56">
        <v>0</v>
      </c>
      <c r="K56" t="s">
        <v>228</v>
      </c>
      <c r="L56" t="str">
        <f>IFERROR(VLOOKUP(C56,'Members List'!H:H,1,FALSE),"")</f>
        <v>Dave Baker</v>
      </c>
      <c r="M56" t="str">
        <f>IFERROR(VLOOKUP(L56,'Members List'!H:I,2,FALSE),"")</f>
        <v>Race - Masters - Regional</v>
      </c>
      <c r="N56">
        <v>2</v>
      </c>
    </row>
    <row r="57" spans="1:14" x14ac:dyDescent="0.25">
      <c r="A57">
        <v>55</v>
      </c>
      <c r="B57">
        <v>58</v>
      </c>
      <c r="C57" t="s">
        <v>1131</v>
      </c>
      <c r="D57">
        <v>13</v>
      </c>
      <c r="E57" t="s">
        <v>1132</v>
      </c>
      <c r="F57">
        <v>1</v>
      </c>
      <c r="G57" t="s">
        <v>1132</v>
      </c>
      <c r="H57" t="s">
        <v>1133</v>
      </c>
      <c r="I57">
        <v>19.119</v>
      </c>
      <c r="J57">
        <v>0</v>
      </c>
      <c r="K57">
        <v>58</v>
      </c>
      <c r="L57" t="str">
        <f>IFERROR(VLOOKUP(C57,'Members List'!H:H,1,FALSE),"")</f>
        <v/>
      </c>
      <c r="M57" t="str">
        <f>IFERROR(VLOOKUP(L57,'Members List'!H:I,2,FALSE),"")</f>
        <v/>
      </c>
    </row>
    <row r="58" spans="1:14" x14ac:dyDescent="0.25">
      <c r="A58">
        <v>56</v>
      </c>
      <c r="B58">
        <v>66</v>
      </c>
      <c r="C58" t="s">
        <v>1134</v>
      </c>
      <c r="D58">
        <v>16</v>
      </c>
      <c r="E58" t="s">
        <v>1135</v>
      </c>
      <c r="F58">
        <v>1</v>
      </c>
      <c r="G58" t="s">
        <v>1135</v>
      </c>
      <c r="H58" t="s">
        <v>1136</v>
      </c>
      <c r="I58">
        <v>0.68799999999999994</v>
      </c>
      <c r="J58">
        <v>0</v>
      </c>
      <c r="K58">
        <v>66</v>
      </c>
      <c r="L58" t="str">
        <f>IFERROR(VLOOKUP(C58,'Members List'!H:H,1,FALSE),"")</f>
        <v/>
      </c>
      <c r="M58" t="str">
        <f>IFERROR(VLOOKUP(L58,'Members List'!H:I,2,FALSE),"")</f>
        <v/>
      </c>
    </row>
    <row r="59" spans="1:14" x14ac:dyDescent="0.25">
      <c r="A59">
        <v>57</v>
      </c>
      <c r="B59">
        <v>69</v>
      </c>
      <c r="C59" t="s">
        <v>919</v>
      </c>
      <c r="D59">
        <v>16</v>
      </c>
      <c r="E59" t="s">
        <v>1137</v>
      </c>
      <c r="F59">
        <v>1</v>
      </c>
      <c r="G59" t="s">
        <v>1137</v>
      </c>
      <c r="H59" t="s">
        <v>1138</v>
      </c>
      <c r="I59">
        <v>14.388999999999999</v>
      </c>
      <c r="J59">
        <v>0</v>
      </c>
      <c r="K59">
        <v>69</v>
      </c>
      <c r="L59" t="str">
        <f>IFERROR(VLOOKUP(C59,'Members List'!H:H,1,FALSE),"")</f>
        <v/>
      </c>
      <c r="M59" t="str">
        <f>IFERROR(VLOOKUP(L59,'Members List'!H:I,2,FALSE),"")</f>
        <v/>
      </c>
    </row>
    <row r="60" spans="1:14" x14ac:dyDescent="0.25">
      <c r="A60">
        <v>58</v>
      </c>
      <c r="B60">
        <v>25</v>
      </c>
      <c r="C60" t="s">
        <v>1139</v>
      </c>
      <c r="D60">
        <v>8</v>
      </c>
      <c r="E60" t="s">
        <v>1140</v>
      </c>
      <c r="F60">
        <v>1</v>
      </c>
      <c r="G60" t="s">
        <v>1140</v>
      </c>
      <c r="H60" t="s">
        <v>1141</v>
      </c>
      <c r="I60">
        <v>28.614000000000001</v>
      </c>
      <c r="J60">
        <v>0</v>
      </c>
      <c r="K60">
        <v>25</v>
      </c>
      <c r="L60" t="str">
        <f>IFERROR(VLOOKUP(C60,'Members List'!H:H,1,FALSE),"")</f>
        <v/>
      </c>
      <c r="M60" t="str">
        <f>IFERROR(VLOOKUP(L60,'Members List'!H:I,2,FALSE),"")</f>
        <v/>
      </c>
    </row>
    <row r="61" spans="1:14" x14ac:dyDescent="0.25">
      <c r="A61">
        <v>59</v>
      </c>
      <c r="B61">
        <v>2</v>
      </c>
      <c r="C61" t="s">
        <v>111</v>
      </c>
      <c r="D61" t="s">
        <v>1019</v>
      </c>
      <c r="E61" t="s">
        <v>1142</v>
      </c>
      <c r="F61">
        <v>1</v>
      </c>
      <c r="G61" t="s">
        <v>1142</v>
      </c>
      <c r="H61" t="s">
        <v>1143</v>
      </c>
      <c r="I61" t="s">
        <v>1144</v>
      </c>
      <c r="J61">
        <v>0</v>
      </c>
      <c r="K61">
        <v>2</v>
      </c>
      <c r="L61" t="str">
        <f>IFERROR(VLOOKUP(C61,'Members List'!H:H,1,FALSE),"")</f>
        <v/>
      </c>
      <c r="M61" t="str">
        <f>IFERROR(VLOOKUP(L61,'Members List'!H:I,2,FALSE),"")</f>
        <v/>
      </c>
    </row>
    <row r="62" spans="1:14" x14ac:dyDescent="0.25">
      <c r="A62">
        <v>60</v>
      </c>
      <c r="B62">
        <v>31</v>
      </c>
      <c r="C62" t="s">
        <v>88</v>
      </c>
      <c r="D62">
        <v>5</v>
      </c>
      <c r="E62" t="s">
        <v>1145</v>
      </c>
      <c r="F62">
        <v>1</v>
      </c>
      <c r="G62" t="s">
        <v>1145</v>
      </c>
      <c r="H62" t="s">
        <v>1146</v>
      </c>
      <c r="I62">
        <v>1.0349999999999999</v>
      </c>
      <c r="J62">
        <v>0</v>
      </c>
      <c r="K62" t="s">
        <v>90</v>
      </c>
      <c r="L62" t="str">
        <f>IFERROR(VLOOKUP(C62,'Members List'!H:H,1,FALSE),"")</f>
        <v/>
      </c>
      <c r="M62" t="str">
        <f>IFERROR(VLOOKUP(L62,'Members List'!H:I,2,FALSE),"")</f>
        <v/>
      </c>
    </row>
    <row r="63" spans="1:14" x14ac:dyDescent="0.25">
      <c r="A63">
        <v>61</v>
      </c>
      <c r="B63">
        <v>93</v>
      </c>
      <c r="C63" t="s">
        <v>1147</v>
      </c>
      <c r="D63">
        <v>5</v>
      </c>
      <c r="E63" t="s">
        <v>1148</v>
      </c>
      <c r="F63">
        <v>1</v>
      </c>
      <c r="G63" t="s">
        <v>1148</v>
      </c>
      <c r="H63" t="s">
        <v>1149</v>
      </c>
      <c r="I63">
        <v>2.6539999999999999</v>
      </c>
      <c r="J63">
        <v>0</v>
      </c>
      <c r="K63">
        <v>93</v>
      </c>
      <c r="L63" t="str">
        <f>IFERROR(VLOOKUP(C63,'Members List'!H:H,1,FALSE),"")</f>
        <v>Ryan Maughan</v>
      </c>
      <c r="M63" t="str">
        <f>IFERROR(VLOOKUP(L63,'Members List'!H:I,2,FALSE),"")</f>
        <v>Race - Elite and U23</v>
      </c>
      <c r="N63">
        <v>2</v>
      </c>
    </row>
    <row r="64" spans="1:14" x14ac:dyDescent="0.25">
      <c r="A64">
        <v>62</v>
      </c>
      <c r="B64">
        <v>24</v>
      </c>
      <c r="C64" t="s">
        <v>131</v>
      </c>
      <c r="D64">
        <v>8</v>
      </c>
      <c r="E64" t="s">
        <v>1150</v>
      </c>
      <c r="F64">
        <v>1</v>
      </c>
      <c r="G64" t="s">
        <v>1150</v>
      </c>
      <c r="H64" t="s">
        <v>1151</v>
      </c>
      <c r="I64">
        <v>1.0149999999999999</v>
      </c>
      <c r="J64">
        <v>0</v>
      </c>
      <c r="K64">
        <v>24</v>
      </c>
      <c r="L64" t="str">
        <f>IFERROR(VLOOKUP(C64,'Members List'!H:H,1,FALSE),"")</f>
        <v>Owen Henderson</v>
      </c>
      <c r="M64" t="str">
        <f>IFERROR(VLOOKUP(L64,'Members List'!H:I,2,FALSE),"")</f>
        <v>Race - Masters U65</v>
      </c>
      <c r="N64">
        <v>2</v>
      </c>
    </row>
    <row r="65" spans="1:14" x14ac:dyDescent="0.25">
      <c r="A65">
        <v>63</v>
      </c>
      <c r="B65">
        <v>18</v>
      </c>
      <c r="C65" t="s">
        <v>1152</v>
      </c>
      <c r="D65">
        <v>10</v>
      </c>
      <c r="E65" t="s">
        <v>1153</v>
      </c>
      <c r="F65">
        <v>1</v>
      </c>
      <c r="G65" t="s">
        <v>1153</v>
      </c>
      <c r="H65" t="s">
        <v>1154</v>
      </c>
      <c r="I65">
        <v>6.7000000000000004E-2</v>
      </c>
      <c r="J65">
        <v>0</v>
      </c>
      <c r="K65">
        <v>18</v>
      </c>
      <c r="L65" t="str">
        <f>IFERROR(VLOOKUP(C65,'Members List'!H:H,1,FALSE),"")</f>
        <v/>
      </c>
      <c r="M65" t="str">
        <f>IFERROR(VLOOKUP(L65,'Members List'!H:I,2,FALSE),"")</f>
        <v/>
      </c>
    </row>
    <row r="66" spans="1:14" x14ac:dyDescent="0.25">
      <c r="A66">
        <v>64</v>
      </c>
      <c r="B66">
        <v>63</v>
      </c>
      <c r="C66" t="s">
        <v>1155</v>
      </c>
      <c r="D66">
        <v>14</v>
      </c>
      <c r="E66" t="s">
        <v>1156</v>
      </c>
      <c r="F66">
        <v>1</v>
      </c>
      <c r="G66" t="s">
        <v>1156</v>
      </c>
      <c r="H66" t="s">
        <v>1157</v>
      </c>
      <c r="I66">
        <v>37.234000000000002</v>
      </c>
      <c r="J66">
        <v>0</v>
      </c>
      <c r="K66">
        <v>63</v>
      </c>
      <c r="L66" t="str">
        <f>IFERROR(VLOOKUP(C66,'Members List'!H:H,1,FALSE),"")</f>
        <v>Aaron Bilbow</v>
      </c>
      <c r="M66" t="str">
        <f>IFERROR(VLOOKUP(L66,'Members List'!H:I,2,FALSE),"")</f>
        <v>Race - Masters - Regional</v>
      </c>
      <c r="N66">
        <v>2</v>
      </c>
    </row>
    <row r="67" spans="1:14" x14ac:dyDescent="0.25">
      <c r="A67">
        <v>65</v>
      </c>
      <c r="B67">
        <v>47</v>
      </c>
      <c r="C67" t="s">
        <v>195</v>
      </c>
      <c r="D67">
        <v>16</v>
      </c>
      <c r="E67" t="s">
        <v>1158</v>
      </c>
      <c r="F67">
        <v>1</v>
      </c>
      <c r="G67" t="s">
        <v>1158</v>
      </c>
      <c r="H67" t="s">
        <v>1159</v>
      </c>
      <c r="I67">
        <v>0.23599999999999999</v>
      </c>
      <c r="J67">
        <v>0</v>
      </c>
      <c r="K67">
        <v>47</v>
      </c>
      <c r="L67" t="str">
        <f>IFERROR(VLOOKUP(C67,'Members List'!H:H,1,FALSE),"")</f>
        <v>Timothy Boardman</v>
      </c>
      <c r="M67" t="str">
        <f>IFERROR(VLOOKUP(L67,'Members List'!H:I,2,FALSE),"")</f>
        <v>Race - Masters - Regional</v>
      </c>
      <c r="N67">
        <v>2</v>
      </c>
    </row>
    <row r="68" spans="1:14" x14ac:dyDescent="0.25">
      <c r="A68">
        <v>66</v>
      </c>
      <c r="B68">
        <v>85</v>
      </c>
      <c r="C68" t="s">
        <v>1160</v>
      </c>
      <c r="D68">
        <v>25</v>
      </c>
      <c r="E68" t="s">
        <v>1161</v>
      </c>
      <c r="F68">
        <v>1</v>
      </c>
      <c r="G68" t="s">
        <v>1161</v>
      </c>
      <c r="H68" t="s">
        <v>1162</v>
      </c>
      <c r="I68">
        <v>1.006</v>
      </c>
      <c r="J68">
        <v>0</v>
      </c>
      <c r="K68">
        <v>85</v>
      </c>
      <c r="L68" t="str">
        <f>IFERROR(VLOOKUP(C68,'Members List'!H:H,1,FALSE),"")</f>
        <v>Steve Ball</v>
      </c>
      <c r="M68" t="str">
        <f>IFERROR(VLOOKUP(L68,'Members List'!H:I,2,FALSE),"")</f>
        <v>Race - Masters - Regional</v>
      </c>
      <c r="N68">
        <v>2</v>
      </c>
    </row>
    <row r="69" spans="1:14" x14ac:dyDescent="0.25">
      <c r="A69">
        <v>67</v>
      </c>
      <c r="B69">
        <v>62</v>
      </c>
      <c r="C69" t="s">
        <v>881</v>
      </c>
      <c r="D69">
        <v>13</v>
      </c>
      <c r="E69" t="s">
        <v>1163</v>
      </c>
      <c r="F69">
        <v>1</v>
      </c>
      <c r="G69" t="s">
        <v>1163</v>
      </c>
      <c r="H69" t="s">
        <v>1164</v>
      </c>
      <c r="I69">
        <v>33.152000000000001</v>
      </c>
      <c r="J69">
        <v>0</v>
      </c>
      <c r="K69">
        <v>62</v>
      </c>
      <c r="L69" t="str">
        <f>IFERROR(VLOOKUP(C69,'Members List'!H:H,1,FALSE),"")</f>
        <v>Ron McArthur</v>
      </c>
      <c r="M69" t="str">
        <f>IFERROR(VLOOKUP(L69,'Members List'!H:I,2,FALSE),"")</f>
        <v>Race - Masters 65+ / Para-Cycling</v>
      </c>
      <c r="N69">
        <v>2</v>
      </c>
    </row>
    <row r="70" spans="1:14" x14ac:dyDescent="0.25">
      <c r="A70">
        <v>68</v>
      </c>
      <c r="B70">
        <v>84</v>
      </c>
      <c r="C70" t="s">
        <v>958</v>
      </c>
      <c r="D70">
        <v>25</v>
      </c>
      <c r="E70" t="s">
        <v>1165</v>
      </c>
      <c r="F70">
        <v>1</v>
      </c>
      <c r="G70" t="s">
        <v>1165</v>
      </c>
      <c r="H70" t="s">
        <v>1166</v>
      </c>
      <c r="I70">
        <v>0.189</v>
      </c>
      <c r="J70">
        <v>0</v>
      </c>
      <c r="K70">
        <v>84</v>
      </c>
      <c r="L70" t="str">
        <f>IFERROR(VLOOKUP(C70,'Members List'!H:H,1,FALSE),"")</f>
        <v/>
      </c>
      <c r="M70" t="str">
        <f>IFERROR(VLOOKUP(L70,'Members List'!H:I,2,FALSE),"")</f>
        <v/>
      </c>
    </row>
    <row r="71" spans="1:14" x14ac:dyDescent="0.25">
      <c r="A71">
        <v>69</v>
      </c>
      <c r="B71">
        <v>10</v>
      </c>
      <c r="C71" t="s">
        <v>67</v>
      </c>
      <c r="D71">
        <v>2.5</v>
      </c>
      <c r="E71" t="s">
        <v>1167</v>
      </c>
      <c r="F71">
        <v>1</v>
      </c>
      <c r="G71" t="s">
        <v>1167</v>
      </c>
      <c r="H71" t="s">
        <v>1168</v>
      </c>
      <c r="I71">
        <v>18.126000000000001</v>
      </c>
      <c r="J71">
        <v>0</v>
      </c>
      <c r="K71" t="s">
        <v>71</v>
      </c>
      <c r="L71" t="str">
        <f>IFERROR(VLOOKUP(C71,'Members List'!H:H,1,FALSE),"")</f>
        <v>Bernie Swart</v>
      </c>
      <c r="M71" t="str">
        <f>IFERROR(VLOOKUP(L71,'Members List'!H:I,2,FALSE),"")</f>
        <v/>
      </c>
      <c r="N71">
        <v>2</v>
      </c>
    </row>
    <row r="72" spans="1:14" x14ac:dyDescent="0.25">
      <c r="A72">
        <v>70</v>
      </c>
      <c r="B72">
        <v>79</v>
      </c>
      <c r="C72" t="s">
        <v>223</v>
      </c>
      <c r="D72">
        <v>22</v>
      </c>
      <c r="E72" t="s">
        <v>1169</v>
      </c>
      <c r="F72">
        <v>1</v>
      </c>
      <c r="G72" t="s">
        <v>1169</v>
      </c>
      <c r="H72" t="s">
        <v>1170</v>
      </c>
      <c r="I72">
        <v>24.434000000000001</v>
      </c>
      <c r="J72">
        <v>0</v>
      </c>
      <c r="K72">
        <v>13</v>
      </c>
      <c r="L72" t="str">
        <f>IFERROR(VLOOKUP(C72,'Members List'!H:H,1,FALSE),"")</f>
        <v>Nick Cowie</v>
      </c>
      <c r="M72" t="str">
        <f>IFERROR(VLOOKUP(L72,'Members List'!H:I,2,FALSE),"")</f>
        <v>Race - Masters - Regional</v>
      </c>
      <c r="N72">
        <v>2</v>
      </c>
    </row>
    <row r="73" spans="1:14" x14ac:dyDescent="0.25">
      <c r="A73">
        <v>71</v>
      </c>
      <c r="B73">
        <v>76</v>
      </c>
      <c r="C73" t="s">
        <v>210</v>
      </c>
      <c r="D73">
        <v>16</v>
      </c>
      <c r="E73" t="s">
        <v>1171</v>
      </c>
      <c r="F73">
        <v>1</v>
      </c>
      <c r="G73" t="s">
        <v>1171</v>
      </c>
      <c r="H73" t="s">
        <v>1172</v>
      </c>
      <c r="I73">
        <v>24.917999999999999</v>
      </c>
      <c r="J73">
        <v>0</v>
      </c>
      <c r="K73">
        <v>49</v>
      </c>
      <c r="L73" t="str">
        <f>IFERROR(VLOOKUP(C73,'Members List'!H:H,1,FALSE),"")</f>
        <v>Ashton Sime</v>
      </c>
      <c r="M73" t="str">
        <f>IFERROR(VLOOKUP(L73,'Members List'!H:I,2,FALSE),"")</f>
        <v>Race - Kids (U9/U11/U13)</v>
      </c>
      <c r="N73">
        <v>2</v>
      </c>
    </row>
    <row r="74" spans="1:14" x14ac:dyDescent="0.25">
      <c r="A74">
        <v>72</v>
      </c>
      <c r="B74">
        <v>64</v>
      </c>
      <c r="C74" t="s">
        <v>1270</v>
      </c>
      <c r="D74">
        <v>16</v>
      </c>
      <c r="E74" t="s">
        <v>1173</v>
      </c>
      <c r="F74">
        <v>1</v>
      </c>
      <c r="G74" t="s">
        <v>1173</v>
      </c>
      <c r="H74" t="s">
        <v>1174</v>
      </c>
      <c r="I74">
        <v>40.777000000000001</v>
      </c>
      <c r="J74">
        <v>0</v>
      </c>
      <c r="K74">
        <v>64</v>
      </c>
      <c r="L74" t="str">
        <f>IFERROR(VLOOKUP(C74,'Members List'!H:H,1,FALSE),"")</f>
        <v>Breanne Rogers</v>
      </c>
      <c r="M74" t="str">
        <f>IFERROR(VLOOKUP(L74,'Members List'!H:I,2,FALSE),"")</f>
        <v>Race - Elite and U23</v>
      </c>
      <c r="N74">
        <v>2</v>
      </c>
    </row>
    <row r="75" spans="1:14" x14ac:dyDescent="0.25">
      <c r="A75">
        <v>73</v>
      </c>
      <c r="B75">
        <v>26</v>
      </c>
      <c r="C75" t="s">
        <v>170</v>
      </c>
      <c r="D75">
        <v>8</v>
      </c>
      <c r="E75" t="s">
        <v>1175</v>
      </c>
      <c r="F75">
        <v>1</v>
      </c>
      <c r="G75" t="s">
        <v>1175</v>
      </c>
      <c r="H75" t="s">
        <v>1176</v>
      </c>
      <c r="I75">
        <v>15.138999999999999</v>
      </c>
      <c r="J75">
        <v>0</v>
      </c>
      <c r="K75">
        <v>26</v>
      </c>
      <c r="L75" t="str">
        <f>IFERROR(VLOOKUP(C75,'Members List'!H:H,1,FALSE),"")</f>
        <v>Adam Jones</v>
      </c>
      <c r="M75" t="str">
        <f>IFERROR(VLOOKUP(L75,'Members List'!H:I,2,FALSE),"")</f>
        <v>Race - Masters U65</v>
      </c>
      <c r="N75">
        <v>2</v>
      </c>
    </row>
    <row r="76" spans="1:14" x14ac:dyDescent="0.25">
      <c r="A76">
        <v>74</v>
      </c>
      <c r="B76">
        <v>22</v>
      </c>
      <c r="C76" t="s">
        <v>1177</v>
      </c>
      <c r="D76">
        <v>8</v>
      </c>
      <c r="E76" t="s">
        <v>1178</v>
      </c>
      <c r="F76">
        <v>1</v>
      </c>
      <c r="G76" t="s">
        <v>1178</v>
      </c>
      <c r="H76" t="s">
        <v>1179</v>
      </c>
      <c r="I76">
        <v>0.219</v>
      </c>
      <c r="J76">
        <v>0</v>
      </c>
      <c r="K76" t="s">
        <v>1180</v>
      </c>
      <c r="L76" t="str">
        <f>IFERROR(VLOOKUP(C76,'Members List'!H:H,1,FALSE),"")</f>
        <v>Darren Freeman</v>
      </c>
      <c r="M76" t="str">
        <f>IFERROR(VLOOKUP(L76,'Members List'!H:I,2,FALSE),"")</f>
        <v>Race - Masters U65</v>
      </c>
      <c r="N76">
        <v>2</v>
      </c>
    </row>
    <row r="77" spans="1:14" x14ac:dyDescent="0.25">
      <c r="A77">
        <v>75</v>
      </c>
      <c r="B77">
        <v>80</v>
      </c>
      <c r="C77" t="s">
        <v>1181</v>
      </c>
      <c r="D77">
        <v>22</v>
      </c>
      <c r="E77" t="s">
        <v>1182</v>
      </c>
      <c r="F77">
        <v>1</v>
      </c>
      <c r="G77" t="s">
        <v>1182</v>
      </c>
      <c r="H77" t="s">
        <v>1183</v>
      </c>
      <c r="I77">
        <v>44.947000000000003</v>
      </c>
      <c r="J77">
        <v>0</v>
      </c>
      <c r="K77">
        <v>80</v>
      </c>
      <c r="L77" t="str">
        <f>IFERROR(VLOOKUP(C77,'Members List'!H:H,1,FALSE),"")</f>
        <v/>
      </c>
      <c r="M77" t="str">
        <f>IFERROR(VLOOKUP(L77,'Members List'!H:I,2,FALSE),"")</f>
        <v/>
      </c>
    </row>
    <row r="78" spans="1:14" x14ac:dyDescent="0.25">
      <c r="A78">
        <v>76</v>
      </c>
      <c r="B78">
        <v>27</v>
      </c>
      <c r="C78" t="s">
        <v>121</v>
      </c>
      <c r="D78">
        <v>8</v>
      </c>
      <c r="E78" t="s">
        <v>1184</v>
      </c>
      <c r="F78">
        <v>1</v>
      </c>
      <c r="G78" t="s">
        <v>1184</v>
      </c>
      <c r="H78" t="s">
        <v>1185</v>
      </c>
      <c r="I78">
        <v>0.32</v>
      </c>
      <c r="J78">
        <v>0</v>
      </c>
      <c r="K78">
        <v>27</v>
      </c>
      <c r="L78" t="str">
        <f>IFERROR(VLOOKUP(C78,'Members List'!H:H,1,FALSE),"")</f>
        <v/>
      </c>
      <c r="M78" t="str">
        <f>IFERROR(VLOOKUP(L78,'Members List'!H:I,2,FALSE),"")</f>
        <v/>
      </c>
    </row>
    <row r="79" spans="1:14" x14ac:dyDescent="0.25">
      <c r="A79">
        <v>77</v>
      </c>
      <c r="B79">
        <v>37</v>
      </c>
      <c r="C79" t="s">
        <v>878</v>
      </c>
      <c r="D79">
        <v>10</v>
      </c>
      <c r="E79" t="s">
        <v>1186</v>
      </c>
      <c r="F79">
        <v>1</v>
      </c>
      <c r="G79" t="s">
        <v>1186</v>
      </c>
      <c r="H79" t="s">
        <v>1187</v>
      </c>
      <c r="I79">
        <v>8.6999999999999994E-2</v>
      </c>
      <c r="J79">
        <v>0</v>
      </c>
      <c r="K79">
        <v>37</v>
      </c>
      <c r="L79" t="str">
        <f>IFERROR(VLOOKUP(C79,'Members List'!H:H,1,FALSE),"")</f>
        <v>Laura Hodges</v>
      </c>
      <c r="M79" t="str">
        <f>IFERROR(VLOOKUP(L79,'Members List'!H:I,2,FALSE),"")</f>
        <v>Race - Junior (U15/U17/U19)</v>
      </c>
      <c r="N79">
        <v>2</v>
      </c>
    </row>
    <row r="80" spans="1:14" x14ac:dyDescent="0.25">
      <c r="A80">
        <v>78</v>
      </c>
      <c r="B80">
        <v>41</v>
      </c>
      <c r="C80" t="s">
        <v>179</v>
      </c>
      <c r="D80">
        <v>12</v>
      </c>
      <c r="E80" t="s">
        <v>1188</v>
      </c>
      <c r="F80">
        <v>1</v>
      </c>
      <c r="G80" t="s">
        <v>1188</v>
      </c>
      <c r="H80" t="s">
        <v>1189</v>
      </c>
      <c r="I80">
        <v>7.6999999999999999E-2</v>
      </c>
      <c r="J80">
        <v>0</v>
      </c>
      <c r="K80">
        <v>41</v>
      </c>
      <c r="L80" t="str">
        <f>IFERROR(VLOOKUP(C80,'Members List'!H:H,1,FALSE),"")</f>
        <v>Dharlia Haines</v>
      </c>
      <c r="M80" t="str">
        <f>IFERROR(VLOOKUP(L80,'Members List'!H:I,2,FALSE),"")</f>
        <v>Race - Junior (U15/U17/U19)</v>
      </c>
      <c r="N80">
        <v>2</v>
      </c>
    </row>
    <row r="81" spans="1:14" x14ac:dyDescent="0.25">
      <c r="A81">
        <v>79</v>
      </c>
      <c r="B81">
        <v>73</v>
      </c>
      <c r="C81" t="s">
        <v>1190</v>
      </c>
      <c r="D81">
        <v>14</v>
      </c>
      <c r="E81" t="s">
        <v>1191</v>
      </c>
      <c r="F81">
        <v>1</v>
      </c>
      <c r="G81" t="s">
        <v>1191</v>
      </c>
      <c r="H81" t="s">
        <v>1192</v>
      </c>
      <c r="I81">
        <v>27.582999999999998</v>
      </c>
      <c r="J81">
        <v>0</v>
      </c>
      <c r="K81">
        <v>73</v>
      </c>
      <c r="L81" t="str">
        <f>IFERROR(VLOOKUP(C81,'Members List'!H:H,1,FALSE),"")</f>
        <v>Natasha Pertwee</v>
      </c>
      <c r="M81" t="str">
        <f>IFERROR(VLOOKUP(L81,'Members List'!H:I,2,FALSE),"")</f>
        <v>Race - Masters - Regional</v>
      </c>
      <c r="N81">
        <v>2</v>
      </c>
    </row>
    <row r="82" spans="1:14" x14ac:dyDescent="0.25">
      <c r="A82">
        <v>80</v>
      </c>
      <c r="B82">
        <v>107</v>
      </c>
      <c r="C82" t="s">
        <v>814</v>
      </c>
      <c r="D82" t="s">
        <v>1019</v>
      </c>
      <c r="E82" t="s">
        <v>1193</v>
      </c>
      <c r="F82">
        <v>1</v>
      </c>
      <c r="G82" t="s">
        <v>1193</v>
      </c>
      <c r="H82" t="s">
        <v>1194</v>
      </c>
      <c r="I82">
        <v>5.7220000000000004</v>
      </c>
      <c r="J82">
        <v>0</v>
      </c>
      <c r="K82">
        <v>20</v>
      </c>
      <c r="L82" t="str">
        <f>IFERROR(VLOOKUP(C82,'Members List'!H:H,1,FALSE),"")</f>
        <v/>
      </c>
      <c r="M82" t="str">
        <f>IFERROR(VLOOKUP(L82,'Members List'!H:I,2,FALSE),"")</f>
        <v/>
      </c>
    </row>
    <row r="83" spans="1:14" x14ac:dyDescent="0.25">
      <c r="A83">
        <v>81</v>
      </c>
      <c r="B83">
        <v>72</v>
      </c>
      <c r="C83" t="s">
        <v>229</v>
      </c>
      <c r="D83">
        <v>16</v>
      </c>
      <c r="E83" t="s">
        <v>1195</v>
      </c>
      <c r="F83">
        <v>1</v>
      </c>
      <c r="G83" t="s">
        <v>1195</v>
      </c>
      <c r="H83" t="s">
        <v>1196</v>
      </c>
      <c r="I83">
        <v>33.051000000000002</v>
      </c>
      <c r="J83">
        <v>0</v>
      </c>
      <c r="K83">
        <v>72</v>
      </c>
      <c r="L83" t="str">
        <f>IFERROR(VLOOKUP(C83,'Members List'!H:H,1,FALSE),"")</f>
        <v/>
      </c>
      <c r="M83" t="str">
        <f>IFERROR(VLOOKUP(L83,'Members List'!H:I,2,FALSE),"")</f>
        <v/>
      </c>
    </row>
    <row r="84" spans="1:14" x14ac:dyDescent="0.25">
      <c r="A84">
        <v>82</v>
      </c>
      <c r="B84">
        <v>89</v>
      </c>
      <c r="C84" t="s">
        <v>1197</v>
      </c>
      <c r="D84">
        <v>30</v>
      </c>
      <c r="E84" t="s">
        <v>1198</v>
      </c>
      <c r="F84">
        <v>1</v>
      </c>
      <c r="G84" t="s">
        <v>1198</v>
      </c>
      <c r="H84" t="s">
        <v>1199</v>
      </c>
      <c r="I84">
        <v>33.703000000000003</v>
      </c>
      <c r="J84">
        <v>0</v>
      </c>
      <c r="K84">
        <v>89</v>
      </c>
      <c r="L84" t="str">
        <f>IFERROR(VLOOKUP(C84,'Members List'!H:H,1,FALSE),"")</f>
        <v>Luba Kovalenko</v>
      </c>
      <c r="M84" t="str">
        <f>IFERROR(VLOOKUP(L84,'Members List'!H:I,2,FALSE),"")</f>
        <v>Race - Masters U65</v>
      </c>
      <c r="N84">
        <v>2</v>
      </c>
    </row>
    <row r="85" spans="1:14" x14ac:dyDescent="0.25">
      <c r="A85">
        <v>83</v>
      </c>
      <c r="B85">
        <v>86</v>
      </c>
      <c r="C85" t="s">
        <v>1200</v>
      </c>
      <c r="D85">
        <v>25</v>
      </c>
      <c r="E85" t="s">
        <v>1201</v>
      </c>
      <c r="F85">
        <v>1</v>
      </c>
      <c r="G85" t="s">
        <v>1201</v>
      </c>
      <c r="H85" t="s">
        <v>1202</v>
      </c>
      <c r="I85">
        <v>0.52700000000000002</v>
      </c>
      <c r="J85">
        <v>0</v>
      </c>
      <c r="K85">
        <v>86</v>
      </c>
      <c r="L85" t="str">
        <f>IFERROR(VLOOKUP(C85,'Members List'!H:H,1,FALSE),"")</f>
        <v/>
      </c>
      <c r="M85" t="str">
        <f>IFERROR(VLOOKUP(L85,'Members List'!H:I,2,FALSE),"")</f>
        <v/>
      </c>
    </row>
    <row r="86" spans="1:14" x14ac:dyDescent="0.25">
      <c r="A86">
        <v>84</v>
      </c>
      <c r="B86">
        <v>53</v>
      </c>
      <c r="C86" t="s">
        <v>218</v>
      </c>
      <c r="D86">
        <v>14</v>
      </c>
      <c r="E86" t="s">
        <v>1203</v>
      </c>
      <c r="F86">
        <v>1</v>
      </c>
      <c r="G86" t="s">
        <v>1203</v>
      </c>
      <c r="H86" t="s">
        <v>1204</v>
      </c>
      <c r="I86">
        <v>12.265000000000001</v>
      </c>
      <c r="J86">
        <v>0</v>
      </c>
      <c r="K86">
        <v>53</v>
      </c>
      <c r="L86" t="str">
        <f>IFERROR(VLOOKUP(C86,'Members List'!H:H,1,FALSE),"")</f>
        <v>Cory Gaidzionis</v>
      </c>
      <c r="M86" t="str">
        <f>IFERROR(VLOOKUP(L86,'Members List'!H:I,2,FALSE),"")</f>
        <v>Race - Masters U65</v>
      </c>
      <c r="N86">
        <v>2</v>
      </c>
    </row>
    <row r="87" spans="1:14" x14ac:dyDescent="0.25">
      <c r="A87">
        <v>85</v>
      </c>
      <c r="B87">
        <v>57</v>
      </c>
      <c r="C87" t="s">
        <v>1205</v>
      </c>
      <c r="D87">
        <v>13</v>
      </c>
      <c r="E87" t="s">
        <v>1206</v>
      </c>
      <c r="F87">
        <v>1</v>
      </c>
      <c r="G87" t="s">
        <v>1206</v>
      </c>
      <c r="H87" t="s">
        <v>1207</v>
      </c>
      <c r="I87">
        <v>0.61399999999999999</v>
      </c>
      <c r="J87">
        <v>0</v>
      </c>
      <c r="K87">
        <v>57</v>
      </c>
      <c r="L87" t="str">
        <f>IFERROR(VLOOKUP(C87,'Members List'!H:H,1,FALSE),"")</f>
        <v/>
      </c>
      <c r="M87" t="str">
        <f>IFERROR(VLOOKUP(L87,'Members List'!H:I,2,FALSE),"")</f>
        <v/>
      </c>
    </row>
    <row r="88" spans="1:14" x14ac:dyDescent="0.25">
      <c r="A88">
        <v>86</v>
      </c>
      <c r="B88">
        <v>67</v>
      </c>
      <c r="C88" t="s">
        <v>1208</v>
      </c>
      <c r="D88">
        <v>16</v>
      </c>
      <c r="E88" t="s">
        <v>1209</v>
      </c>
      <c r="F88">
        <v>1</v>
      </c>
      <c r="G88" t="s">
        <v>1209</v>
      </c>
      <c r="H88" t="s">
        <v>1210</v>
      </c>
      <c r="I88" t="s">
        <v>1211</v>
      </c>
      <c r="J88">
        <v>0</v>
      </c>
      <c r="K88">
        <v>67</v>
      </c>
      <c r="L88" t="str">
        <f>IFERROR(VLOOKUP(C88,'Members List'!H:H,1,FALSE),"")</f>
        <v>Colin Day</v>
      </c>
      <c r="M88" t="str">
        <f>IFERROR(VLOOKUP(L88,'Members List'!H:I,2,FALSE),"")</f>
        <v>Race - Masters - Regional</v>
      </c>
      <c r="N88">
        <v>2</v>
      </c>
    </row>
    <row r="89" spans="1:14" x14ac:dyDescent="0.25">
      <c r="A89">
        <v>87</v>
      </c>
      <c r="B89">
        <v>82</v>
      </c>
      <c r="C89" t="s">
        <v>931</v>
      </c>
      <c r="D89">
        <v>25</v>
      </c>
      <c r="E89" t="s">
        <v>1212</v>
      </c>
      <c r="F89">
        <v>1</v>
      </c>
      <c r="G89" t="s">
        <v>1212</v>
      </c>
      <c r="H89" t="s">
        <v>1213</v>
      </c>
      <c r="I89" t="s">
        <v>1214</v>
      </c>
      <c r="J89">
        <v>0</v>
      </c>
      <c r="K89">
        <v>82</v>
      </c>
      <c r="L89" t="str">
        <f>IFERROR(VLOOKUP(C89,'Members List'!H:H,1,FALSE),"")</f>
        <v/>
      </c>
      <c r="M89" t="str">
        <f>IFERROR(VLOOKUP(L89,'Members List'!H:I,2,FALSE),"")</f>
        <v/>
      </c>
    </row>
    <row r="90" spans="1:14" x14ac:dyDescent="0.25">
      <c r="A90">
        <v>88</v>
      </c>
      <c r="B90">
        <v>7</v>
      </c>
      <c r="C90" t="s">
        <v>35</v>
      </c>
      <c r="D90" t="s">
        <v>1019</v>
      </c>
      <c r="E90" t="s">
        <v>1215</v>
      </c>
      <c r="F90">
        <v>1</v>
      </c>
      <c r="G90" t="s">
        <v>1215</v>
      </c>
      <c r="H90" t="s">
        <v>1216</v>
      </c>
      <c r="I90">
        <v>1.7629999999999999</v>
      </c>
      <c r="J90">
        <v>0</v>
      </c>
      <c r="K90">
        <v>7</v>
      </c>
      <c r="L90" t="str">
        <f>IFERROR(VLOOKUP(C90,'Members List'!H:H,1,FALSE),"")</f>
        <v/>
      </c>
      <c r="M90" t="str">
        <f>IFERROR(VLOOKUP(L90,'Members List'!H:I,2,FALSE),"")</f>
        <v/>
      </c>
    </row>
    <row r="91" spans="1:14" x14ac:dyDescent="0.25">
      <c r="A91">
        <v>89</v>
      </c>
      <c r="B91">
        <v>109</v>
      </c>
      <c r="C91" t="s">
        <v>1217</v>
      </c>
      <c r="D91" t="s">
        <v>1019</v>
      </c>
      <c r="E91" t="s">
        <v>1218</v>
      </c>
      <c r="F91">
        <v>1</v>
      </c>
      <c r="G91" t="s">
        <v>1218</v>
      </c>
      <c r="H91" t="s">
        <v>1219</v>
      </c>
      <c r="I91" t="s">
        <v>1220</v>
      </c>
      <c r="J91">
        <v>0</v>
      </c>
      <c r="K91">
        <v>3</v>
      </c>
      <c r="L91" t="str">
        <f>IFERROR(VLOOKUP(C91,'Members List'!H:H,1,FALSE),"")</f>
        <v/>
      </c>
      <c r="M91" t="str">
        <f>IFERROR(VLOOKUP(L91,'Members List'!H:I,2,FALSE),"")</f>
        <v/>
      </c>
    </row>
    <row r="92" spans="1:14" x14ac:dyDescent="0.25">
      <c r="A92">
        <v>90</v>
      </c>
      <c r="B92">
        <v>77</v>
      </c>
      <c r="C92" t="s">
        <v>938</v>
      </c>
      <c r="D92">
        <v>22</v>
      </c>
      <c r="E92" t="s">
        <v>1221</v>
      </c>
      <c r="F92">
        <v>1</v>
      </c>
      <c r="G92" t="s">
        <v>1221</v>
      </c>
      <c r="H92" t="s">
        <v>1222</v>
      </c>
      <c r="I92" t="s">
        <v>1223</v>
      </c>
      <c r="J92">
        <v>0</v>
      </c>
      <c r="K92">
        <v>77</v>
      </c>
      <c r="L92" t="str">
        <f>IFERROR(VLOOKUP(C92,'Members List'!H:H,1,FALSE),"")</f>
        <v>Craig Wilson</v>
      </c>
      <c r="M92" t="str">
        <f>IFERROR(VLOOKUP(L92,'Members List'!H:I,2,FALSE),"")</f>
        <v>Race - Masters - Regional</v>
      </c>
      <c r="N92">
        <v>2</v>
      </c>
    </row>
    <row r="93" spans="1:14" x14ac:dyDescent="0.25">
      <c r="A93">
        <v>91</v>
      </c>
      <c r="B93">
        <v>88</v>
      </c>
      <c r="C93" t="s">
        <v>1224</v>
      </c>
      <c r="D93">
        <v>30</v>
      </c>
      <c r="E93" t="s">
        <v>1225</v>
      </c>
      <c r="F93">
        <v>1</v>
      </c>
      <c r="G93" t="s">
        <v>1225</v>
      </c>
      <c r="H93" t="s">
        <v>1226</v>
      </c>
      <c r="I93" t="s">
        <v>1227</v>
      </c>
      <c r="J93">
        <v>0</v>
      </c>
      <c r="K93">
        <v>88</v>
      </c>
      <c r="L93" t="str">
        <f>IFERROR(VLOOKUP(C93,'Members List'!H:H,1,FALSE),"")</f>
        <v>Lauryn Backshall</v>
      </c>
      <c r="M93" t="str">
        <f>IFERROR(VLOOKUP(L93,'Members List'!H:I,2,FALSE),"")</f>
        <v>Race - Masters</v>
      </c>
      <c r="N93">
        <v>2</v>
      </c>
    </row>
    <row r="94" spans="1:14" x14ac:dyDescent="0.25">
      <c r="A94">
        <v>92</v>
      </c>
      <c r="B94">
        <v>90</v>
      </c>
      <c r="C94" t="s">
        <v>1228</v>
      </c>
      <c r="D94">
        <v>30</v>
      </c>
      <c r="E94" t="s">
        <v>1229</v>
      </c>
      <c r="F94">
        <v>1</v>
      </c>
      <c r="G94" t="s">
        <v>1229</v>
      </c>
      <c r="H94" t="s">
        <v>1230</v>
      </c>
      <c r="I94">
        <v>0.52</v>
      </c>
      <c r="J94">
        <v>0</v>
      </c>
      <c r="K94">
        <v>90</v>
      </c>
      <c r="L94" t="str">
        <f>IFERROR(VLOOKUP(C94,'Members List'!H:H,1,FALSE),"")</f>
        <v>Michael Backshall</v>
      </c>
      <c r="M94" t="str">
        <f>IFERROR(VLOOKUP(L94,'Members List'!H:I,2,FALSE),"")</f>
        <v>Race - Masters</v>
      </c>
      <c r="N94">
        <v>2</v>
      </c>
    </row>
    <row r="95" spans="1:14" x14ac:dyDescent="0.25">
      <c r="A95" t="s">
        <v>66</v>
      </c>
      <c r="B95">
        <v>28</v>
      </c>
      <c r="C95" t="s">
        <v>54</v>
      </c>
      <c r="D95">
        <v>8</v>
      </c>
      <c r="G95">
        <v>0</v>
      </c>
      <c r="H95" t="s">
        <v>70</v>
      </c>
      <c r="I95" t="s">
        <v>70</v>
      </c>
      <c r="J95">
        <v>0</v>
      </c>
      <c r="K95" t="s">
        <v>813</v>
      </c>
      <c r="L95" t="str">
        <f>IFERROR(VLOOKUP(C95,'Members List'!H:H,1,FALSE),"")</f>
        <v>Alastair Reid</v>
      </c>
      <c r="M95" t="str">
        <f>IFERROR(VLOOKUP(L95,'Members List'!H:I,2,FALSE),"")</f>
        <v>Race - Masters U65</v>
      </c>
      <c r="N95">
        <v>1</v>
      </c>
    </row>
    <row r="96" spans="1:14" x14ac:dyDescent="0.25">
      <c r="A96" t="s">
        <v>66</v>
      </c>
      <c r="B96">
        <v>108</v>
      </c>
      <c r="C96" t="s">
        <v>32</v>
      </c>
      <c r="D96" t="s">
        <v>1019</v>
      </c>
      <c r="E96" t="s">
        <v>68</v>
      </c>
      <c r="F96">
        <v>1</v>
      </c>
      <c r="G96">
        <v>4.0664062500000001E-2</v>
      </c>
      <c r="J96">
        <v>0</v>
      </c>
      <c r="K96">
        <v>11</v>
      </c>
      <c r="L96" t="str">
        <f>IFERROR(VLOOKUP(C96,'Members List'!H:H,1,FALSE),"")</f>
        <v>Wade Longworth</v>
      </c>
      <c r="M96" t="str">
        <f>IFERROR(VLOOKUP(L96,'Members List'!H:I,2,FALSE),"")</f>
        <v>Race - Elite and U23</v>
      </c>
      <c r="N96">
        <v>1</v>
      </c>
    </row>
    <row r="97" spans="1:14" x14ac:dyDescent="0.25">
      <c r="A97" t="s">
        <v>66</v>
      </c>
      <c r="B97">
        <v>19</v>
      </c>
      <c r="C97" t="s">
        <v>48</v>
      </c>
      <c r="D97">
        <v>5</v>
      </c>
      <c r="E97" t="s">
        <v>68</v>
      </c>
      <c r="F97">
        <v>1</v>
      </c>
      <c r="G97" t="s">
        <v>1231</v>
      </c>
      <c r="J97">
        <v>0</v>
      </c>
      <c r="K97">
        <v>19</v>
      </c>
      <c r="L97" t="str">
        <f>IFERROR(VLOOKUP(C97,'Members List'!H:H,1,FALSE),"")</f>
        <v>Michael Hosken</v>
      </c>
      <c r="M97" t="str">
        <f>IFERROR(VLOOKUP(L97,'Members List'!H:I,2,FALSE),"")</f>
        <v>Race - Masters U65</v>
      </c>
      <c r="N97">
        <v>1</v>
      </c>
    </row>
    <row r="98" spans="1:14" x14ac:dyDescent="0.25">
      <c r="A98" t="s">
        <v>1232</v>
      </c>
      <c r="B98">
        <v>71</v>
      </c>
      <c r="C98" t="s">
        <v>1233</v>
      </c>
      <c r="D98">
        <v>16</v>
      </c>
      <c r="G98">
        <v>0</v>
      </c>
      <c r="J98">
        <v>0</v>
      </c>
      <c r="K98">
        <v>71</v>
      </c>
      <c r="L98" t="str">
        <f>IFERROR(VLOOKUP(C98,'Members List'!H:H,1,FALSE),"")</f>
        <v/>
      </c>
      <c r="M98" t="str">
        <f>IFERROR(VLOOKUP(L98,'Members List'!H:I,2,FALSE),"")</f>
        <v/>
      </c>
    </row>
    <row r="99" spans="1:14" x14ac:dyDescent="0.25">
      <c r="A99" t="s">
        <v>1232</v>
      </c>
      <c r="B99">
        <v>50</v>
      </c>
      <c r="C99" t="s">
        <v>201</v>
      </c>
      <c r="D99">
        <v>13</v>
      </c>
      <c r="G99">
        <v>0</v>
      </c>
      <c r="H99" t="s">
        <v>1234</v>
      </c>
      <c r="I99" t="s">
        <v>1234</v>
      </c>
      <c r="J99">
        <v>0</v>
      </c>
      <c r="K99" t="s">
        <v>203</v>
      </c>
      <c r="L99" t="str">
        <f>IFERROR(VLOOKUP(C99,'Members List'!H:H,1,FALSE),"")</f>
        <v>Bruce Barrington</v>
      </c>
      <c r="M99" t="str">
        <f>IFERROR(VLOOKUP(L99,'Members List'!H:I,2,FALSE),"")</f>
        <v>Race - Masters U65</v>
      </c>
      <c r="N99">
        <v>0</v>
      </c>
    </row>
    <row r="100" spans="1:14" x14ac:dyDescent="0.25">
      <c r="A100" t="s">
        <v>1232</v>
      </c>
      <c r="B100">
        <v>61</v>
      </c>
      <c r="C100" t="s">
        <v>239</v>
      </c>
      <c r="D100">
        <v>13</v>
      </c>
      <c r="G100">
        <v>0</v>
      </c>
      <c r="J100">
        <v>0</v>
      </c>
      <c r="K100">
        <v>61</v>
      </c>
      <c r="L100" t="str">
        <f>IFERROR(VLOOKUP(C100,'Members List'!H:H,1,FALSE),"")</f>
        <v>Paul Taylor</v>
      </c>
      <c r="M100" t="str">
        <f>IFERROR(VLOOKUP(L100,'Members List'!H:I,2,FALSE),"")</f>
        <v>Race - Masters U65</v>
      </c>
      <c r="N100">
        <v>0</v>
      </c>
    </row>
    <row r="101" spans="1:14" x14ac:dyDescent="0.25">
      <c r="A101" t="s">
        <v>1232</v>
      </c>
      <c r="B101">
        <v>44</v>
      </c>
      <c r="C101" t="s">
        <v>1235</v>
      </c>
      <c r="D101">
        <v>12</v>
      </c>
      <c r="G101">
        <v>0</v>
      </c>
      <c r="H101" t="s">
        <v>1236</v>
      </c>
      <c r="I101" t="s">
        <v>1237</v>
      </c>
      <c r="J101">
        <v>0</v>
      </c>
      <c r="K101">
        <v>44</v>
      </c>
      <c r="L101" t="str">
        <f>IFERROR(VLOOKUP(C101,'Members List'!H:H,1,FALSE),"")</f>
        <v/>
      </c>
      <c r="M101" t="str">
        <f>IFERROR(VLOOKUP(L101,'Members List'!H:I,2,FALSE),"")</f>
        <v/>
      </c>
    </row>
    <row r="102" spans="1:14" x14ac:dyDescent="0.25">
      <c r="A102" t="s">
        <v>1232</v>
      </c>
      <c r="B102">
        <v>23</v>
      </c>
      <c r="C102" t="s">
        <v>1238</v>
      </c>
      <c r="D102">
        <v>8</v>
      </c>
      <c r="G102">
        <v>0</v>
      </c>
      <c r="H102" t="s">
        <v>1239</v>
      </c>
      <c r="I102" t="s">
        <v>1236</v>
      </c>
      <c r="J102">
        <v>0</v>
      </c>
      <c r="K102">
        <v>23</v>
      </c>
      <c r="L102" t="str">
        <f>IFERROR(VLOOKUP(C102,'Members List'!H:H,1,FALSE),"")</f>
        <v/>
      </c>
      <c r="M102" t="str">
        <f>IFERROR(VLOOKUP(L102,'Members List'!H:I,2,FALSE),"")</f>
        <v/>
      </c>
    </row>
    <row r="103" spans="1:14" x14ac:dyDescent="0.25">
      <c r="A103" t="s">
        <v>1232</v>
      </c>
      <c r="B103">
        <v>15</v>
      </c>
      <c r="C103" t="s">
        <v>820</v>
      </c>
      <c r="D103">
        <v>5</v>
      </c>
      <c r="G103">
        <v>0</v>
      </c>
      <c r="H103" t="s">
        <v>1240</v>
      </c>
      <c r="I103" t="s">
        <v>1234</v>
      </c>
      <c r="J103">
        <v>0</v>
      </c>
      <c r="K103">
        <v>15</v>
      </c>
      <c r="L103" t="str">
        <f>IFERROR(VLOOKUP(C103,'Members List'!H:H,1,FALSE),"")</f>
        <v/>
      </c>
      <c r="M103" t="str">
        <f>IFERROR(VLOOKUP(L103,'Members List'!H:I,2,FALSE),"")</f>
        <v/>
      </c>
    </row>
    <row r="104" spans="1:14" x14ac:dyDescent="0.25">
      <c r="A104" t="s">
        <v>1232</v>
      </c>
      <c r="B104">
        <v>20</v>
      </c>
      <c r="C104" t="s">
        <v>1241</v>
      </c>
      <c r="D104">
        <v>5</v>
      </c>
      <c r="G104">
        <v>0</v>
      </c>
      <c r="J104">
        <v>0</v>
      </c>
      <c r="K104" t="s">
        <v>1242</v>
      </c>
      <c r="L104" t="str">
        <f>IFERROR(VLOOKUP(C104,'Members List'!H:H,1,FALSE),"")</f>
        <v>Peter Mills</v>
      </c>
      <c r="M104" t="str">
        <f>IFERROR(VLOOKUP(L104,'Members List'!H:I,2,FALSE),"")</f>
        <v>Race - Masters U65</v>
      </c>
      <c r="N104">
        <v>0</v>
      </c>
    </row>
    <row r="105" spans="1:14" x14ac:dyDescent="0.25">
      <c r="A105" t="s">
        <v>1232</v>
      </c>
      <c r="B105">
        <v>21</v>
      </c>
      <c r="C105" t="s">
        <v>72</v>
      </c>
      <c r="D105">
        <v>2.5</v>
      </c>
      <c r="G105">
        <v>0</v>
      </c>
      <c r="H105" t="s">
        <v>1243</v>
      </c>
      <c r="I105" t="s">
        <v>1244</v>
      </c>
      <c r="J105">
        <v>0</v>
      </c>
      <c r="K105">
        <v>21</v>
      </c>
      <c r="L105" t="str">
        <f>IFERROR(VLOOKUP(C105,'Members List'!H:H,1,FALSE),"")</f>
        <v/>
      </c>
      <c r="M105" t="str">
        <f>IFERROR(VLOOKUP(L105,'Members List'!H:I,2,FALSE),"")</f>
        <v/>
      </c>
    </row>
    <row r="106" spans="1:14" x14ac:dyDescent="0.25">
      <c r="A106" t="s">
        <v>1232</v>
      </c>
      <c r="B106">
        <v>3</v>
      </c>
      <c r="C106" t="s">
        <v>22</v>
      </c>
      <c r="D106" t="s">
        <v>1019</v>
      </c>
      <c r="G106">
        <v>0</v>
      </c>
      <c r="H106" t="s">
        <v>1245</v>
      </c>
      <c r="I106" t="s">
        <v>1244</v>
      </c>
      <c r="J106">
        <v>0</v>
      </c>
      <c r="L106" t="str">
        <f>IFERROR(VLOOKUP(C106,'Members List'!H:H,1,FALSE),"")</f>
        <v/>
      </c>
      <c r="M106" t="str">
        <f>IFERROR(VLOOKUP(L106,'Members List'!H:I,2,FALSE),"")</f>
        <v/>
      </c>
    </row>
  </sheetData>
  <sheetProtection algorithmName="SHA-512" hashValue="3F53KjVYmqCFOsyLOTlR/xYRLip5q/YSfG6p22rli+X3Zg36397TdzEO7xyOJt4r03OHLSeqFxrlU2Mzy0euKg==" saltValue="TvN0jUBZSc+HFUuYKnP7xA==" spinCount="100000" sheet="1" objects="1" scenarios="1" selectLockedCells="1"/>
  <pageMargins left="0.7" right="0.7" top="0.75" bottom="0.75" header="0.3" footer="0.3"/>
  <pageSetup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AA967A-BDB4-49FC-9D09-FF4139C9A7C3}">
  <dimension ref="A1:N137"/>
  <sheetViews>
    <sheetView topLeftCell="A103" workbookViewId="0">
      <selection activeCell="G8" sqref="G8"/>
    </sheetView>
  </sheetViews>
  <sheetFormatPr defaultRowHeight="15" x14ac:dyDescent="0.25"/>
  <cols>
    <col min="3" max="3" width="25.140625" bestFit="1" customWidth="1"/>
    <col min="12" max="12" width="17.7109375" bestFit="1" customWidth="1"/>
    <col min="13" max="13" width="30.425781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9</v>
      </c>
    </row>
    <row r="2" spans="1:14" x14ac:dyDescent="0.25">
      <c r="A2">
        <v>1</v>
      </c>
      <c r="B2">
        <v>93</v>
      </c>
      <c r="C2" t="s">
        <v>16</v>
      </c>
      <c r="D2" t="s">
        <v>14</v>
      </c>
      <c r="E2" s="1">
        <v>8.0377430555555567E-3</v>
      </c>
      <c r="F2">
        <v>9</v>
      </c>
      <c r="G2" t="s">
        <v>1271</v>
      </c>
      <c r="H2">
        <v>0</v>
      </c>
      <c r="I2">
        <v>0</v>
      </c>
      <c r="J2">
        <v>0</v>
      </c>
      <c r="K2">
        <v>88</v>
      </c>
      <c r="L2" t="str">
        <f>IFERROR(VLOOKUP(C2,'Members List'!H:H,1,FALSE),"")</f>
        <v>Conor Leahy</v>
      </c>
      <c r="M2" t="str">
        <f>IFERROR(VLOOKUP(L2,'Members List'!H:I,2,FALSE),"")</f>
        <v>Race - Elite and U23</v>
      </c>
      <c r="N2">
        <v>12</v>
      </c>
    </row>
    <row r="3" spans="1:14" x14ac:dyDescent="0.25">
      <c r="A3">
        <v>2</v>
      </c>
      <c r="B3">
        <v>40</v>
      </c>
      <c r="C3" t="s">
        <v>1272</v>
      </c>
      <c r="D3" t="s">
        <v>14</v>
      </c>
      <c r="E3" s="1">
        <v>8.0400115740740744E-3</v>
      </c>
      <c r="F3">
        <v>9</v>
      </c>
      <c r="G3" t="s">
        <v>1273</v>
      </c>
      <c r="H3">
        <v>0.36499999999999999</v>
      </c>
      <c r="I3">
        <v>0.36499999999999999</v>
      </c>
      <c r="J3">
        <v>0</v>
      </c>
      <c r="K3">
        <v>41</v>
      </c>
      <c r="L3" s="45" t="str">
        <f>IFERROR(VLOOKUP(C3,'Members List'!H:H,1,FALSE),"")</f>
        <v/>
      </c>
      <c r="M3" t="str">
        <f>IFERROR(VLOOKUP(L3,'Members List'!H:I,2,FALSE),"")</f>
        <v/>
      </c>
    </row>
    <row r="4" spans="1:14" x14ac:dyDescent="0.25">
      <c r="A4">
        <v>3</v>
      </c>
      <c r="B4">
        <v>37</v>
      </c>
      <c r="C4" t="s">
        <v>27</v>
      </c>
      <c r="D4" t="s">
        <v>14</v>
      </c>
      <c r="E4" s="1">
        <v>7.8743634259259253E-3</v>
      </c>
      <c r="F4">
        <v>9</v>
      </c>
      <c r="G4" t="s">
        <v>1274</v>
      </c>
      <c r="H4">
        <v>0.53100000000000003</v>
      </c>
      <c r="I4">
        <v>0.16600000000000001</v>
      </c>
      <c r="J4">
        <v>0</v>
      </c>
      <c r="K4">
        <v>44</v>
      </c>
      <c r="L4" t="str">
        <f>IFERROR(VLOOKUP(C4,'Members List'!H:H,1,FALSE),"")</f>
        <v/>
      </c>
      <c r="M4" t="str">
        <f>IFERROR(VLOOKUP(L4,'Members List'!H:I,2,FALSE),"")</f>
        <v/>
      </c>
    </row>
    <row r="5" spans="1:14" x14ac:dyDescent="0.25">
      <c r="A5">
        <v>4</v>
      </c>
      <c r="B5">
        <v>24</v>
      </c>
      <c r="C5" t="s">
        <v>111</v>
      </c>
      <c r="D5" t="s">
        <v>14</v>
      </c>
      <c r="E5" s="1">
        <v>7.8787384259259245E-3</v>
      </c>
      <c r="F5">
        <v>9</v>
      </c>
      <c r="G5" t="s">
        <v>1275</v>
      </c>
      <c r="H5">
        <v>0.73199999999999998</v>
      </c>
      <c r="I5">
        <v>0.20100000000000001</v>
      </c>
      <c r="J5">
        <v>0</v>
      </c>
      <c r="K5">
        <v>17</v>
      </c>
      <c r="L5" t="str">
        <f>IFERROR(VLOOKUP(C5,'Members List'!H:H,1,FALSE),"")</f>
        <v/>
      </c>
      <c r="M5" t="str">
        <f>IFERROR(VLOOKUP(L5,'Members List'!H:I,2,FALSE),"")</f>
        <v/>
      </c>
    </row>
    <row r="6" spans="1:14" x14ac:dyDescent="0.25">
      <c r="A6">
        <v>5</v>
      </c>
      <c r="B6">
        <v>100</v>
      </c>
      <c r="C6" t="s">
        <v>855</v>
      </c>
      <c r="D6" t="s">
        <v>14</v>
      </c>
      <c r="E6" s="1">
        <v>7.8709490740740736E-3</v>
      </c>
      <c r="F6">
        <v>9</v>
      </c>
      <c r="G6" t="s">
        <v>1276</v>
      </c>
      <c r="H6">
        <v>0.95399999999999996</v>
      </c>
      <c r="I6">
        <v>0.222</v>
      </c>
      <c r="J6">
        <v>0</v>
      </c>
      <c r="K6">
        <v>72</v>
      </c>
      <c r="L6" t="str">
        <f>IFERROR(VLOOKUP(C6,'Members List'!H:H,1,FALSE),"")</f>
        <v>Adrian Pahl</v>
      </c>
      <c r="M6" t="str">
        <f>IFERROR(VLOOKUP(L6,'Members List'!H:I,2,FALSE),"")</f>
        <v>Race - Elite and U23</v>
      </c>
      <c r="N6">
        <v>8</v>
      </c>
    </row>
    <row r="7" spans="1:14" x14ac:dyDescent="0.25">
      <c r="A7">
        <v>6</v>
      </c>
      <c r="B7">
        <v>36</v>
      </c>
      <c r="C7" t="s">
        <v>1277</v>
      </c>
      <c r="D7" t="s">
        <v>14</v>
      </c>
      <c r="E7" s="1">
        <v>8.0492013888888887E-3</v>
      </c>
      <c r="F7">
        <v>9</v>
      </c>
      <c r="G7" t="s">
        <v>1278</v>
      </c>
      <c r="H7">
        <v>1.0860000000000001</v>
      </c>
      <c r="I7">
        <v>0.13200000000000001</v>
      </c>
      <c r="J7">
        <v>0</v>
      </c>
      <c r="K7">
        <v>23</v>
      </c>
      <c r="L7" t="str">
        <f>IFERROR(VLOOKUP(C7,'Members List'!H:H,1,FALSE),"")</f>
        <v/>
      </c>
      <c r="M7" t="str">
        <f>IFERROR(VLOOKUP(L7,'Members List'!H:I,2,FALSE),"")</f>
        <v/>
      </c>
    </row>
    <row r="8" spans="1:14" x14ac:dyDescent="0.25">
      <c r="A8">
        <v>7</v>
      </c>
      <c r="B8">
        <v>65</v>
      </c>
      <c r="C8" t="s">
        <v>1279</v>
      </c>
      <c r="D8" t="s">
        <v>14</v>
      </c>
      <c r="E8" s="1">
        <v>7.874942129629631E-3</v>
      </c>
      <c r="F8">
        <v>9</v>
      </c>
      <c r="G8" t="s">
        <v>1280</v>
      </c>
      <c r="H8">
        <v>1.196</v>
      </c>
      <c r="I8">
        <v>0.11</v>
      </c>
      <c r="J8">
        <v>0</v>
      </c>
      <c r="K8">
        <v>47</v>
      </c>
      <c r="L8" t="str">
        <f>IFERROR(VLOOKUP(C8,'Members List'!H:H,1,FALSE),"")</f>
        <v/>
      </c>
      <c r="M8" t="str">
        <f>IFERROR(VLOOKUP(L8,'Members List'!H:I,2,FALSE),"")</f>
        <v/>
      </c>
    </row>
    <row r="9" spans="1:14" x14ac:dyDescent="0.25">
      <c r="A9">
        <v>8</v>
      </c>
      <c r="B9">
        <v>91</v>
      </c>
      <c r="C9" t="s">
        <v>24</v>
      </c>
      <c r="D9" t="s">
        <v>14</v>
      </c>
      <c r="E9" s="1">
        <v>7.8756249999999989E-3</v>
      </c>
      <c r="F9">
        <v>9</v>
      </c>
      <c r="G9" t="s">
        <v>1281</v>
      </c>
      <c r="H9">
        <v>1.732</v>
      </c>
      <c r="I9">
        <v>0.53600000000000003</v>
      </c>
      <c r="J9">
        <v>0</v>
      </c>
      <c r="K9" t="s">
        <v>26</v>
      </c>
      <c r="L9" t="str">
        <f>IFERROR(VLOOKUP(C9,'Members List'!H:H,1,FALSE),"")</f>
        <v>Oliver Bleddyn</v>
      </c>
      <c r="M9" t="str">
        <f>IFERROR(VLOOKUP(L9,'Members List'!H:I,2,FALSE),"")</f>
        <v>Race - Junior (U15/U17/U19)</v>
      </c>
      <c r="N9">
        <v>5</v>
      </c>
    </row>
    <row r="10" spans="1:14" x14ac:dyDescent="0.25">
      <c r="A10">
        <v>9</v>
      </c>
      <c r="B10">
        <v>124</v>
      </c>
      <c r="C10" t="s">
        <v>1282</v>
      </c>
      <c r="D10" t="s">
        <v>14</v>
      </c>
      <c r="E10" s="1">
        <v>7.9034259259259266E-3</v>
      </c>
      <c r="F10">
        <v>9</v>
      </c>
      <c r="G10" t="s">
        <v>1283</v>
      </c>
      <c r="H10">
        <v>1.7629999999999999</v>
      </c>
      <c r="I10">
        <v>3.1E-2</v>
      </c>
      <c r="J10">
        <v>0</v>
      </c>
      <c r="K10" t="s">
        <v>1284</v>
      </c>
      <c r="L10" t="str">
        <f>IFERROR(VLOOKUP(C10,'Members List'!H:H,1,FALSE),"")</f>
        <v>Colin Rose</v>
      </c>
      <c r="M10" t="str">
        <f>IFERROR(VLOOKUP(L10,'Members List'!H:I,2,FALSE),"")</f>
        <v>Race - Masters U65</v>
      </c>
      <c r="N10">
        <v>3</v>
      </c>
    </row>
    <row r="11" spans="1:14" x14ac:dyDescent="0.25">
      <c r="A11">
        <v>10</v>
      </c>
      <c r="B11">
        <v>8</v>
      </c>
      <c r="C11" t="s">
        <v>1285</v>
      </c>
      <c r="D11" t="s">
        <v>14</v>
      </c>
      <c r="E11" s="1">
        <v>7.899074074074074E-3</v>
      </c>
      <c r="F11">
        <v>9</v>
      </c>
      <c r="G11" t="s">
        <v>1286</v>
      </c>
      <c r="H11">
        <v>1.9470000000000001</v>
      </c>
      <c r="I11">
        <v>0.184</v>
      </c>
      <c r="J11">
        <v>0</v>
      </c>
      <c r="K11">
        <v>10</v>
      </c>
      <c r="L11" t="str">
        <f>IFERROR(VLOOKUP(C11,'Members List'!H:H,1,FALSE),"")</f>
        <v/>
      </c>
      <c r="M11" t="str">
        <f>IFERROR(VLOOKUP(L11,'Members List'!H:I,2,FALSE),"")</f>
        <v/>
      </c>
    </row>
    <row r="12" spans="1:14" x14ac:dyDescent="0.25">
      <c r="A12">
        <v>11</v>
      </c>
      <c r="B12">
        <v>115</v>
      </c>
      <c r="C12" t="s">
        <v>54</v>
      </c>
      <c r="D12" t="s">
        <v>14</v>
      </c>
      <c r="E12" s="1">
        <v>7.9005671296296289E-3</v>
      </c>
      <c r="F12">
        <v>9</v>
      </c>
      <c r="G12" t="s">
        <v>1287</v>
      </c>
      <c r="H12">
        <v>2.4369999999999998</v>
      </c>
      <c r="I12">
        <v>0.49</v>
      </c>
      <c r="J12">
        <v>0</v>
      </c>
      <c r="K12" t="s">
        <v>813</v>
      </c>
      <c r="L12" t="str">
        <f>IFERROR(VLOOKUP(C12,'Members List'!H:H,1,FALSE),"")</f>
        <v>Alastair Reid</v>
      </c>
      <c r="M12" t="str">
        <f>IFERROR(VLOOKUP(L12,'Members List'!H:I,2,FALSE),"")</f>
        <v>Race - Masters U65</v>
      </c>
      <c r="N12">
        <v>2</v>
      </c>
    </row>
    <row r="13" spans="1:14" x14ac:dyDescent="0.25">
      <c r="A13">
        <v>12</v>
      </c>
      <c r="B13">
        <v>64</v>
      </c>
      <c r="C13" t="s">
        <v>1288</v>
      </c>
      <c r="D13" t="s">
        <v>14</v>
      </c>
      <c r="E13" s="1">
        <v>7.9101273148148143E-3</v>
      </c>
      <c r="F13">
        <v>9</v>
      </c>
      <c r="G13" t="s">
        <v>1289</v>
      </c>
      <c r="H13">
        <v>2.528</v>
      </c>
      <c r="I13">
        <v>9.0999999999999998E-2</v>
      </c>
      <c r="J13">
        <v>0</v>
      </c>
      <c r="K13">
        <v>48</v>
      </c>
      <c r="L13" t="str">
        <f>IFERROR(VLOOKUP(C13,'Members List'!H:H,1,FALSE),"")</f>
        <v/>
      </c>
      <c r="M13" t="str">
        <f>IFERROR(VLOOKUP(L13,'Members List'!H:I,2,FALSE),"")</f>
        <v/>
      </c>
    </row>
    <row r="14" spans="1:14" x14ac:dyDescent="0.25">
      <c r="A14">
        <v>13</v>
      </c>
      <c r="B14">
        <v>47</v>
      </c>
      <c r="C14" t="s">
        <v>1290</v>
      </c>
      <c r="D14" t="s">
        <v>14</v>
      </c>
      <c r="E14" s="1">
        <v>7.9111689814814808E-3</v>
      </c>
      <c r="F14">
        <v>9</v>
      </c>
      <c r="G14" t="s">
        <v>1291</v>
      </c>
      <c r="H14">
        <v>2.8919999999999999</v>
      </c>
      <c r="I14">
        <v>0.36399999999999999</v>
      </c>
      <c r="J14">
        <v>0</v>
      </c>
      <c r="K14">
        <v>59</v>
      </c>
      <c r="L14" t="str">
        <f>IFERROR(VLOOKUP(C14,'Members List'!H:H,1,FALSE),"")</f>
        <v/>
      </c>
      <c r="M14" t="str">
        <f>IFERROR(VLOOKUP(L14,'Members List'!H:I,2,FALSE),"")</f>
        <v/>
      </c>
    </row>
    <row r="15" spans="1:14" x14ac:dyDescent="0.25">
      <c r="A15">
        <v>14</v>
      </c>
      <c r="B15">
        <v>94</v>
      </c>
      <c r="C15" t="s">
        <v>57</v>
      </c>
      <c r="D15" t="s">
        <v>14</v>
      </c>
      <c r="E15" s="1">
        <v>7.8881018518518527E-3</v>
      </c>
      <c r="F15">
        <v>9</v>
      </c>
      <c r="G15" t="s">
        <v>1292</v>
      </c>
      <c r="H15">
        <v>2.988</v>
      </c>
      <c r="I15">
        <v>9.6000000000000002E-2</v>
      </c>
      <c r="J15">
        <v>0</v>
      </c>
      <c r="K15">
        <v>81</v>
      </c>
      <c r="L15" t="str">
        <f>IFERROR(VLOOKUP(C15,'Members List'!H:H,1,FALSE),"")</f>
        <v>Jay Lindorff</v>
      </c>
      <c r="M15" t="str">
        <f>IFERROR(VLOOKUP(L15,'Members List'!H:I,2,FALSE),"")</f>
        <v>Race - Junior (U15/U17/U19)</v>
      </c>
      <c r="N15">
        <v>2</v>
      </c>
    </row>
    <row r="16" spans="1:14" x14ac:dyDescent="0.25">
      <c r="A16">
        <v>15</v>
      </c>
      <c r="B16">
        <v>5</v>
      </c>
      <c r="C16" t="s">
        <v>1293</v>
      </c>
      <c r="D16" t="s">
        <v>14</v>
      </c>
      <c r="E16" s="1">
        <v>7.9098263888888899E-3</v>
      </c>
      <c r="F16">
        <v>9</v>
      </c>
      <c r="G16" t="s">
        <v>1294</v>
      </c>
      <c r="H16">
        <v>3.0449999999999999</v>
      </c>
      <c r="I16">
        <v>5.7000000000000002E-2</v>
      </c>
      <c r="J16">
        <v>0</v>
      </c>
      <c r="K16">
        <v>13</v>
      </c>
      <c r="L16" t="str">
        <f>IFERROR(VLOOKUP(C16,'Members List'!H:H,1,FALSE),"")</f>
        <v/>
      </c>
      <c r="M16" t="str">
        <f>IFERROR(VLOOKUP(L16,'Members List'!H:I,2,FALSE),"")</f>
        <v/>
      </c>
    </row>
    <row r="17" spans="1:14" x14ac:dyDescent="0.25">
      <c r="A17">
        <v>16</v>
      </c>
      <c r="B17">
        <v>58</v>
      </c>
      <c r="C17" t="s">
        <v>141</v>
      </c>
      <c r="D17" t="s">
        <v>14</v>
      </c>
      <c r="E17" s="1">
        <v>7.8877430555555558E-3</v>
      </c>
      <c r="F17">
        <v>9</v>
      </c>
      <c r="G17" t="s">
        <v>1295</v>
      </c>
      <c r="H17">
        <v>3.0910000000000002</v>
      </c>
      <c r="I17">
        <v>4.5999999999999999E-2</v>
      </c>
      <c r="J17">
        <v>0</v>
      </c>
      <c r="K17">
        <v>37</v>
      </c>
      <c r="L17" t="str">
        <f>IFERROR(VLOOKUP(C17,'Members List'!H:H,1,FALSE),"")</f>
        <v/>
      </c>
      <c r="M17" t="str">
        <f>IFERROR(VLOOKUP(L17,'Members List'!H:I,2,FALSE),"")</f>
        <v/>
      </c>
    </row>
    <row r="18" spans="1:14" x14ac:dyDescent="0.25">
      <c r="A18">
        <v>17</v>
      </c>
      <c r="B18">
        <v>127</v>
      </c>
      <c r="C18" t="s">
        <v>808</v>
      </c>
      <c r="D18" t="s">
        <v>14</v>
      </c>
      <c r="E18" s="1">
        <v>7.8855208333333329E-3</v>
      </c>
      <c r="F18">
        <v>9</v>
      </c>
      <c r="G18" t="s">
        <v>1296</v>
      </c>
      <c r="H18">
        <v>3.1190000000000002</v>
      </c>
      <c r="I18">
        <v>2.8000000000000001E-2</v>
      </c>
      <c r="J18">
        <v>0</v>
      </c>
      <c r="K18" t="s">
        <v>810</v>
      </c>
      <c r="L18" t="str">
        <f>IFERROR(VLOOKUP(C18,'Members List'!H:H,1,FALSE),"")</f>
        <v>Ryan Willmot</v>
      </c>
      <c r="M18" t="str">
        <f>IFERROR(VLOOKUP(L18,'Members List'!H:I,2,FALSE),"")</f>
        <v/>
      </c>
      <c r="N18">
        <v>2</v>
      </c>
    </row>
    <row r="19" spans="1:14" x14ac:dyDescent="0.25">
      <c r="A19">
        <v>18</v>
      </c>
      <c r="B19">
        <v>60</v>
      </c>
      <c r="C19" t="s">
        <v>152</v>
      </c>
      <c r="D19" t="s">
        <v>14</v>
      </c>
      <c r="E19" s="1">
        <v>7.8942592592592589E-3</v>
      </c>
      <c r="F19">
        <v>9</v>
      </c>
      <c r="G19" t="s">
        <v>1297</v>
      </c>
      <c r="H19">
        <v>3.1349999999999998</v>
      </c>
      <c r="I19">
        <v>1.6E-2</v>
      </c>
      <c r="J19">
        <v>0</v>
      </c>
      <c r="K19">
        <v>52</v>
      </c>
      <c r="L19" t="str">
        <f>IFERROR(VLOOKUP(C19,'Members List'!H:H,1,FALSE),"")</f>
        <v>Andrew Matthews</v>
      </c>
      <c r="M19" t="str">
        <f>IFERROR(VLOOKUP(L19,'Members List'!H:I,2,FALSE),"")</f>
        <v xml:space="preserve">Race - </v>
      </c>
      <c r="N19">
        <v>2</v>
      </c>
    </row>
    <row r="20" spans="1:14" x14ac:dyDescent="0.25">
      <c r="A20">
        <v>19</v>
      </c>
      <c r="B20">
        <v>54</v>
      </c>
      <c r="C20" t="s">
        <v>1298</v>
      </c>
      <c r="D20" t="s">
        <v>14</v>
      </c>
      <c r="E20" s="1">
        <v>8.103969907407407E-3</v>
      </c>
      <c r="F20">
        <v>9</v>
      </c>
      <c r="G20" t="s">
        <v>1299</v>
      </c>
      <c r="H20">
        <v>5.6849999999999996</v>
      </c>
      <c r="I20">
        <v>2.5499999999999998</v>
      </c>
      <c r="J20">
        <v>0</v>
      </c>
      <c r="K20">
        <v>56</v>
      </c>
      <c r="L20" t="str">
        <f>IFERROR(VLOOKUP(C20,'Members List'!H:H,1,FALSE),"")</f>
        <v/>
      </c>
      <c r="M20" t="str">
        <f>IFERROR(VLOOKUP(L20,'Members List'!H:I,2,FALSE),"")</f>
        <v/>
      </c>
    </row>
    <row r="21" spans="1:14" x14ac:dyDescent="0.25">
      <c r="A21">
        <v>20</v>
      </c>
      <c r="B21">
        <v>126</v>
      </c>
      <c r="C21" t="s">
        <v>77</v>
      </c>
      <c r="D21" t="s">
        <v>14</v>
      </c>
      <c r="E21" s="1">
        <v>7.968159722222222E-3</v>
      </c>
      <c r="F21">
        <v>9</v>
      </c>
      <c r="G21" t="s">
        <v>1300</v>
      </c>
      <c r="H21">
        <v>8.7739999999999991</v>
      </c>
      <c r="I21">
        <v>3.089</v>
      </c>
      <c r="J21">
        <v>0</v>
      </c>
      <c r="K21" t="s">
        <v>80</v>
      </c>
      <c r="L21" t="str">
        <f>IFERROR(VLOOKUP(C21,'Members List'!H:H,1,FALSE),"")</f>
        <v>Matthew Peterson</v>
      </c>
      <c r="M21" t="str">
        <f>IFERROR(VLOOKUP(L21,'Members List'!H:I,2,FALSE),"")</f>
        <v>Race - Elite and U23</v>
      </c>
      <c r="N21">
        <v>2</v>
      </c>
    </row>
    <row r="22" spans="1:14" x14ac:dyDescent="0.25">
      <c r="A22">
        <v>21</v>
      </c>
      <c r="B22">
        <v>30</v>
      </c>
      <c r="C22" t="s">
        <v>1301</v>
      </c>
      <c r="D22" t="s">
        <v>14</v>
      </c>
      <c r="E22" s="1">
        <v>7.9688541666666658E-3</v>
      </c>
      <c r="F22">
        <v>9</v>
      </c>
      <c r="G22" t="s">
        <v>1302</v>
      </c>
      <c r="H22">
        <v>10.590999999999999</v>
      </c>
      <c r="I22">
        <v>1.8169999999999999</v>
      </c>
      <c r="J22">
        <v>0</v>
      </c>
      <c r="K22">
        <v>20</v>
      </c>
      <c r="L22" t="str">
        <f>IFERROR(VLOOKUP(C22,'Members List'!H:H,1,FALSE),"")</f>
        <v/>
      </c>
      <c r="M22" t="str">
        <f>IFERROR(VLOOKUP(L22,'Members List'!H:I,2,FALSE),"")</f>
        <v/>
      </c>
    </row>
    <row r="23" spans="1:14" x14ac:dyDescent="0.25">
      <c r="A23">
        <v>22</v>
      </c>
      <c r="B23">
        <v>83</v>
      </c>
      <c r="C23" t="s">
        <v>1303</v>
      </c>
      <c r="D23" t="s">
        <v>14</v>
      </c>
      <c r="E23" s="1">
        <v>8.7528935185185192E-3</v>
      </c>
      <c r="F23">
        <v>9</v>
      </c>
      <c r="G23" t="s">
        <v>1304</v>
      </c>
      <c r="H23" t="s">
        <v>1305</v>
      </c>
      <c r="I23" t="s">
        <v>1306</v>
      </c>
      <c r="J23">
        <v>0</v>
      </c>
      <c r="K23" t="s">
        <v>1069</v>
      </c>
      <c r="L23" t="str">
        <f>IFERROR(VLOOKUP(C23,'Members List'!H:H,1,FALSE),"")</f>
        <v/>
      </c>
      <c r="M23" t="str">
        <f>IFERROR(VLOOKUP(L23,'Members List'!H:I,2,FALSE),"")</f>
        <v/>
      </c>
    </row>
    <row r="24" spans="1:14" x14ac:dyDescent="0.25">
      <c r="A24" t="s">
        <v>66</v>
      </c>
      <c r="B24">
        <v>92</v>
      </c>
      <c r="C24" t="s">
        <v>22</v>
      </c>
      <c r="D24" t="s">
        <v>14</v>
      </c>
      <c r="E24" t="s">
        <v>68</v>
      </c>
      <c r="F24">
        <v>7</v>
      </c>
      <c r="G24" t="s">
        <v>1307</v>
      </c>
      <c r="J24">
        <v>0</v>
      </c>
      <c r="K24">
        <v>80</v>
      </c>
      <c r="L24" t="str">
        <f>IFERROR(VLOOKUP(C24,'Members List'!H:H,1,FALSE),"")</f>
        <v/>
      </c>
      <c r="M24" t="str">
        <f>IFERROR(VLOOKUP(L24,'Members List'!H:I,2,FALSE),"")</f>
        <v/>
      </c>
    </row>
    <row r="25" spans="1:14" x14ac:dyDescent="0.25">
      <c r="A25" t="s">
        <v>66</v>
      </c>
      <c r="B25">
        <v>13</v>
      </c>
      <c r="C25" t="s">
        <v>1308</v>
      </c>
      <c r="D25" t="s">
        <v>14</v>
      </c>
      <c r="E25" t="s">
        <v>68</v>
      </c>
      <c r="F25">
        <v>7</v>
      </c>
      <c r="G25" t="s">
        <v>1309</v>
      </c>
      <c r="J25">
        <v>0</v>
      </c>
      <c r="K25">
        <v>3</v>
      </c>
      <c r="L25" t="str">
        <f>IFERROR(VLOOKUP(C25,'Members List'!H:H,1,FALSE),"")</f>
        <v/>
      </c>
      <c r="M25" t="str">
        <f>IFERROR(VLOOKUP(L25,'Members List'!H:I,2,FALSE),"")</f>
        <v/>
      </c>
    </row>
    <row r="26" spans="1:14" x14ac:dyDescent="0.25">
      <c r="A26" t="s">
        <v>66</v>
      </c>
      <c r="B26">
        <v>44</v>
      </c>
      <c r="C26" t="s">
        <v>1310</v>
      </c>
      <c r="D26" t="s">
        <v>14</v>
      </c>
      <c r="E26" t="s">
        <v>68</v>
      </c>
      <c r="F26">
        <v>6</v>
      </c>
      <c r="G26" t="s">
        <v>1311</v>
      </c>
      <c r="J26">
        <v>0</v>
      </c>
      <c r="K26">
        <v>38</v>
      </c>
      <c r="L26" t="str">
        <f>IFERROR(VLOOKUP(C26,'Members List'!H:H,1,FALSE),"")</f>
        <v/>
      </c>
      <c r="M26" t="str">
        <f>IFERROR(VLOOKUP(L26,'Members List'!H:I,2,FALSE),"")</f>
        <v/>
      </c>
    </row>
    <row r="27" spans="1:14" x14ac:dyDescent="0.25">
      <c r="A27" t="s">
        <v>66</v>
      </c>
      <c r="B27">
        <v>11</v>
      </c>
      <c r="C27" t="s">
        <v>61</v>
      </c>
      <c r="D27" t="s">
        <v>14</v>
      </c>
      <c r="E27" t="s">
        <v>68</v>
      </c>
      <c r="F27">
        <v>6</v>
      </c>
      <c r="G27" t="s">
        <v>1312</v>
      </c>
      <c r="J27">
        <v>0</v>
      </c>
      <c r="K27" t="s">
        <v>65</v>
      </c>
      <c r="L27" t="str">
        <f>IFERROR(VLOOKUP(C27,'Members List'!H:H,1,FALSE),"")</f>
        <v>Dominic Da Silva</v>
      </c>
      <c r="M27" t="str">
        <f>IFERROR(VLOOKUP(L27,'Members List'!H:I,2,FALSE),"")</f>
        <v>Race - Masters U65</v>
      </c>
      <c r="N27">
        <v>1</v>
      </c>
    </row>
    <row r="28" spans="1:14" x14ac:dyDescent="0.25">
      <c r="A28" t="s">
        <v>66</v>
      </c>
      <c r="B28">
        <v>79</v>
      </c>
      <c r="C28" t="s">
        <v>51</v>
      </c>
      <c r="D28" t="s">
        <v>14</v>
      </c>
      <c r="E28" t="s">
        <v>68</v>
      </c>
      <c r="F28">
        <v>5</v>
      </c>
      <c r="G28" t="s">
        <v>1313</v>
      </c>
      <c r="J28">
        <v>0</v>
      </c>
      <c r="K28">
        <v>69</v>
      </c>
      <c r="L28" t="str">
        <f>IFERROR(VLOOKUP(C28,'Members List'!H:H,1,FALSE),"")</f>
        <v/>
      </c>
      <c r="M28" t="str">
        <f>IFERROR(VLOOKUP(L28,'Members List'!H:I,2,FALSE),"")</f>
        <v/>
      </c>
    </row>
    <row r="29" spans="1:14" x14ac:dyDescent="0.25">
      <c r="A29" t="s">
        <v>66</v>
      </c>
      <c r="B29">
        <v>111</v>
      </c>
      <c r="C29" t="s">
        <v>1314</v>
      </c>
      <c r="D29" t="s">
        <v>14</v>
      </c>
      <c r="E29" t="s">
        <v>68</v>
      </c>
      <c r="G29">
        <v>0</v>
      </c>
      <c r="J29">
        <v>0</v>
      </c>
      <c r="L29" t="str">
        <f>IFERROR(VLOOKUP(C29,'Members List'!H:H,1,FALSE),"")</f>
        <v/>
      </c>
      <c r="M29" t="str">
        <f>IFERROR(VLOOKUP(L29,'Members List'!H:I,2,FALSE),"")</f>
        <v/>
      </c>
    </row>
    <row r="30" spans="1:14" x14ac:dyDescent="0.25">
      <c r="A30" t="s">
        <v>66</v>
      </c>
      <c r="B30">
        <v>120</v>
      </c>
      <c r="C30" t="s">
        <v>1315</v>
      </c>
      <c r="D30" t="s">
        <v>14</v>
      </c>
      <c r="E30" t="s">
        <v>68</v>
      </c>
      <c r="G30">
        <v>0</v>
      </c>
      <c r="J30">
        <v>0</v>
      </c>
      <c r="L30" t="str">
        <f>IFERROR(VLOOKUP(C30,'Members List'!H:H,1,FALSE),"")</f>
        <v/>
      </c>
      <c r="M30" t="str">
        <f>IFERROR(VLOOKUP(L30,'Members List'!H:I,2,FALSE),"")</f>
        <v/>
      </c>
    </row>
    <row r="31" spans="1:14" x14ac:dyDescent="0.25">
      <c r="A31" t="s">
        <v>66</v>
      </c>
      <c r="B31">
        <v>128</v>
      </c>
      <c r="C31" t="s">
        <v>48</v>
      </c>
      <c r="D31" t="s">
        <v>14</v>
      </c>
      <c r="E31" t="s">
        <v>68</v>
      </c>
      <c r="G31">
        <v>0</v>
      </c>
      <c r="J31">
        <v>0</v>
      </c>
      <c r="L31" t="str">
        <f>IFERROR(VLOOKUP(C31,'Members List'!H:H,1,FALSE),"")</f>
        <v>Michael Hosken</v>
      </c>
      <c r="M31" t="str">
        <f>IFERROR(VLOOKUP(L31,'Members List'!H:I,2,FALSE),"")</f>
        <v>Race - Masters U65</v>
      </c>
      <c r="N31">
        <v>1</v>
      </c>
    </row>
    <row r="32" spans="1:14" x14ac:dyDescent="0.25">
      <c r="A32" t="s">
        <v>66</v>
      </c>
      <c r="B32">
        <v>133</v>
      </c>
      <c r="C32" t="s">
        <v>35</v>
      </c>
      <c r="D32" t="s">
        <v>14</v>
      </c>
      <c r="E32" t="s">
        <v>68</v>
      </c>
      <c r="G32">
        <v>0</v>
      </c>
      <c r="J32">
        <v>0</v>
      </c>
      <c r="L32" t="str">
        <f>IFERROR(VLOOKUP(C32,'Members List'!H:H,1,FALSE),"")</f>
        <v/>
      </c>
      <c r="M32" t="str">
        <f>IFERROR(VLOOKUP(L32,'Members List'!H:I,2,FALSE),"")</f>
        <v/>
      </c>
    </row>
    <row r="33" spans="1:14" x14ac:dyDescent="0.25">
      <c r="A33" t="s">
        <v>66</v>
      </c>
      <c r="B33">
        <v>114</v>
      </c>
      <c r="C33" t="s">
        <v>74</v>
      </c>
      <c r="D33" t="s">
        <v>14</v>
      </c>
      <c r="E33" t="s">
        <v>68</v>
      </c>
      <c r="G33">
        <v>0</v>
      </c>
      <c r="J33">
        <v>0</v>
      </c>
      <c r="L33" t="str">
        <f>IFERROR(VLOOKUP(C33,'Members List'!H:H,1,FALSE),"")</f>
        <v/>
      </c>
      <c r="M33" t="str">
        <f>IFERROR(VLOOKUP(L33,'Members List'!H:I,2,FALSE),"")</f>
        <v/>
      </c>
    </row>
    <row r="34" spans="1:14" x14ac:dyDescent="0.25">
      <c r="A34" t="s">
        <v>66</v>
      </c>
      <c r="B34">
        <v>119</v>
      </c>
      <c r="C34" t="s">
        <v>1036</v>
      </c>
      <c r="D34" t="s">
        <v>14</v>
      </c>
      <c r="E34" t="s">
        <v>68</v>
      </c>
      <c r="G34">
        <v>0</v>
      </c>
      <c r="J34">
        <v>0</v>
      </c>
      <c r="L34" t="str">
        <f>IFERROR(VLOOKUP(C34,'Members List'!H:H,1,FALSE),"")</f>
        <v>Lennon McLintock</v>
      </c>
      <c r="M34" t="str">
        <f>IFERROR(VLOOKUP(L34,'Members List'!H:I,2,FALSE),"")</f>
        <v>Race - Elite and U23</v>
      </c>
      <c r="N34">
        <v>1</v>
      </c>
    </row>
    <row r="35" spans="1:14" x14ac:dyDescent="0.25">
      <c r="A35" t="s">
        <v>66</v>
      </c>
      <c r="B35">
        <v>129</v>
      </c>
      <c r="C35" t="s">
        <v>41</v>
      </c>
      <c r="D35" t="s">
        <v>14</v>
      </c>
      <c r="E35" t="s">
        <v>68</v>
      </c>
      <c r="G35">
        <v>0</v>
      </c>
      <c r="J35">
        <v>0</v>
      </c>
      <c r="L35" t="str">
        <f>IFERROR(VLOOKUP(C35,'Members List'!H:H,1,FALSE),"")</f>
        <v>Bryce Lanigan</v>
      </c>
      <c r="M35" t="str">
        <f>IFERROR(VLOOKUP(L35,'Members List'!H:I,2,FALSE),"")</f>
        <v>Race</v>
      </c>
      <c r="N35">
        <v>1</v>
      </c>
    </row>
    <row r="36" spans="1:14" x14ac:dyDescent="0.25">
      <c r="A36">
        <v>1</v>
      </c>
      <c r="B36">
        <v>74</v>
      </c>
      <c r="C36" t="s">
        <v>1316</v>
      </c>
      <c r="D36" t="s">
        <v>92</v>
      </c>
      <c r="E36" s="1">
        <v>8.834282407407407E-3</v>
      </c>
      <c r="F36">
        <v>7</v>
      </c>
      <c r="G36" t="s">
        <v>1317</v>
      </c>
      <c r="H36">
        <v>0</v>
      </c>
      <c r="I36">
        <v>0</v>
      </c>
      <c r="J36">
        <v>0</v>
      </c>
      <c r="K36">
        <v>64</v>
      </c>
      <c r="L36" t="str">
        <f>IFERROR(VLOOKUP(C36,'Members List'!H:H,1,FALSE),"")</f>
        <v/>
      </c>
      <c r="M36" t="str">
        <f>IFERROR(VLOOKUP(L36,'Members List'!H:I,2,FALSE),"")</f>
        <v/>
      </c>
    </row>
    <row r="37" spans="1:14" x14ac:dyDescent="0.25">
      <c r="A37">
        <v>2</v>
      </c>
      <c r="B37">
        <v>136</v>
      </c>
      <c r="C37" t="s">
        <v>1594</v>
      </c>
      <c r="D37" t="s">
        <v>92</v>
      </c>
      <c r="E37" s="1">
        <v>8.7965740740740747E-3</v>
      </c>
      <c r="F37">
        <v>7</v>
      </c>
      <c r="G37" t="s">
        <v>1318</v>
      </c>
      <c r="H37">
        <v>0.55100000000000005</v>
      </c>
      <c r="I37">
        <v>0.55100000000000005</v>
      </c>
      <c r="J37">
        <v>0</v>
      </c>
      <c r="K37" t="s">
        <v>1319</v>
      </c>
      <c r="L37" t="str">
        <f>IFERROR(VLOOKUP(C37,'Members List'!H:H,1,FALSE),"")</f>
        <v>Phillip Deisel</v>
      </c>
      <c r="M37" t="str">
        <f>IFERROR(VLOOKUP(L37,'Members List'!H:I,2,FALSE),"")</f>
        <v>Race - Masters U65</v>
      </c>
      <c r="N37">
        <v>12</v>
      </c>
    </row>
    <row r="38" spans="1:14" x14ac:dyDescent="0.25">
      <c r="A38">
        <v>3</v>
      </c>
      <c r="B38">
        <v>25</v>
      </c>
      <c r="C38" t="s">
        <v>131</v>
      </c>
      <c r="D38" t="s">
        <v>92</v>
      </c>
      <c r="E38" s="1">
        <v>8.8233680555555565E-3</v>
      </c>
      <c r="F38">
        <v>7</v>
      </c>
      <c r="G38" t="s">
        <v>1320</v>
      </c>
      <c r="H38">
        <v>0.83399999999999996</v>
      </c>
      <c r="I38">
        <v>0.28299999999999997</v>
      </c>
      <c r="J38">
        <v>0</v>
      </c>
      <c r="K38">
        <v>27</v>
      </c>
      <c r="L38" t="str">
        <f>IFERROR(VLOOKUP(C38,'Members List'!H:H,1,FALSE),"")</f>
        <v>Owen Henderson</v>
      </c>
      <c r="M38" t="str">
        <f>IFERROR(VLOOKUP(L38,'Members List'!H:I,2,FALSE),"")</f>
        <v>Race - Masters U65</v>
      </c>
      <c r="N38">
        <v>8</v>
      </c>
    </row>
    <row r="39" spans="1:14" x14ac:dyDescent="0.25">
      <c r="A39">
        <v>4</v>
      </c>
      <c r="B39">
        <v>67</v>
      </c>
      <c r="C39" t="s">
        <v>1321</v>
      </c>
      <c r="D39" t="s">
        <v>92</v>
      </c>
      <c r="E39" s="1">
        <v>8.8473842592592597E-3</v>
      </c>
      <c r="F39">
        <v>7</v>
      </c>
      <c r="G39" t="s">
        <v>1322</v>
      </c>
      <c r="H39">
        <v>0.83899999999999997</v>
      </c>
      <c r="I39">
        <v>5.0000000000000001E-3</v>
      </c>
      <c r="J39">
        <v>0</v>
      </c>
      <c r="K39">
        <v>75</v>
      </c>
      <c r="L39" t="str">
        <f>IFERROR(VLOOKUP(C39,'Members List'!H:H,1,FALSE),"")</f>
        <v/>
      </c>
      <c r="M39" t="str">
        <f>IFERROR(VLOOKUP(L39,'Members List'!H:I,2,FALSE),"")</f>
        <v/>
      </c>
    </row>
    <row r="40" spans="1:14" x14ac:dyDescent="0.25">
      <c r="A40">
        <v>5</v>
      </c>
      <c r="B40">
        <v>103</v>
      </c>
      <c r="C40" t="s">
        <v>833</v>
      </c>
      <c r="D40" t="s">
        <v>92</v>
      </c>
      <c r="E40" s="1">
        <v>8.8257060185185192E-3</v>
      </c>
      <c r="F40">
        <v>7</v>
      </c>
      <c r="G40" t="s">
        <v>1323</v>
      </c>
      <c r="H40">
        <v>0.84</v>
      </c>
      <c r="I40">
        <v>1E-3</v>
      </c>
      <c r="J40">
        <v>0</v>
      </c>
      <c r="K40">
        <v>91</v>
      </c>
      <c r="L40" t="str">
        <f>IFERROR(VLOOKUP(C40,'Members List'!H:H,1,FALSE),"")</f>
        <v/>
      </c>
      <c r="M40" t="str">
        <f>IFERROR(VLOOKUP(L40,'Members List'!H:I,2,FALSE),"")</f>
        <v/>
      </c>
    </row>
    <row r="41" spans="1:14" x14ac:dyDescent="0.25">
      <c r="A41">
        <v>6</v>
      </c>
      <c r="B41">
        <v>26</v>
      </c>
      <c r="C41" t="s">
        <v>839</v>
      </c>
      <c r="D41" t="s">
        <v>92</v>
      </c>
      <c r="E41" s="1">
        <v>8.8281365740740733E-3</v>
      </c>
      <c r="F41">
        <v>7</v>
      </c>
      <c r="G41" t="s">
        <v>1324</v>
      </c>
      <c r="H41">
        <v>1.111</v>
      </c>
      <c r="I41">
        <v>0.27100000000000002</v>
      </c>
      <c r="J41">
        <v>0</v>
      </c>
      <c r="K41">
        <v>18</v>
      </c>
      <c r="L41" t="str">
        <f>IFERROR(VLOOKUP(C41,'Members List'!H:H,1,FALSE),"")</f>
        <v>Paul Hearne</v>
      </c>
      <c r="M41" t="str">
        <f>IFERROR(VLOOKUP(L41,'Members List'!H:I,2,FALSE),"")</f>
        <v>Race - Masters U65</v>
      </c>
      <c r="N41">
        <v>5</v>
      </c>
    </row>
    <row r="42" spans="1:14" x14ac:dyDescent="0.25">
      <c r="A42">
        <v>7</v>
      </c>
      <c r="B42">
        <v>85</v>
      </c>
      <c r="C42" t="s">
        <v>1325</v>
      </c>
      <c r="D42" t="s">
        <v>92</v>
      </c>
      <c r="E42" s="1">
        <v>8.8244212962962955E-3</v>
      </c>
      <c r="F42">
        <v>7</v>
      </c>
      <c r="G42" t="s">
        <v>1326</v>
      </c>
      <c r="H42">
        <v>1.123</v>
      </c>
      <c r="I42">
        <v>1.2E-2</v>
      </c>
      <c r="J42">
        <v>0</v>
      </c>
      <c r="K42">
        <v>76</v>
      </c>
      <c r="L42" t="str">
        <f>IFERROR(VLOOKUP(C42,'Members List'!H:H,1,FALSE),"")</f>
        <v/>
      </c>
      <c r="M42" t="str">
        <f>IFERROR(VLOOKUP(L42,'Members List'!H:I,2,FALSE),"")</f>
        <v/>
      </c>
    </row>
    <row r="43" spans="1:14" x14ac:dyDescent="0.25">
      <c r="A43">
        <v>8</v>
      </c>
      <c r="B43">
        <v>49</v>
      </c>
      <c r="C43" t="s">
        <v>1327</v>
      </c>
      <c r="D43" t="s">
        <v>92</v>
      </c>
      <c r="E43" s="1">
        <v>8.851423611111112E-3</v>
      </c>
      <c r="F43">
        <v>7</v>
      </c>
      <c r="G43" t="s">
        <v>1328</v>
      </c>
      <c r="H43">
        <v>1.325</v>
      </c>
      <c r="I43">
        <v>0.20200000000000001</v>
      </c>
      <c r="J43">
        <v>0</v>
      </c>
      <c r="K43">
        <v>33</v>
      </c>
      <c r="L43" t="str">
        <f>IFERROR(VLOOKUP(C43,'Members List'!H:H,1,FALSE),"")</f>
        <v>Karl Wilson</v>
      </c>
      <c r="M43" t="str">
        <f>IFERROR(VLOOKUP(L43,'Members List'!H:I,2,FALSE),"")</f>
        <v>Race - Elite and U23 - Regional</v>
      </c>
      <c r="N43">
        <v>3</v>
      </c>
    </row>
    <row r="44" spans="1:14" x14ac:dyDescent="0.25">
      <c r="A44">
        <v>9</v>
      </c>
      <c r="B44">
        <v>69</v>
      </c>
      <c r="C44" t="s">
        <v>108</v>
      </c>
      <c r="D44" t="s">
        <v>92</v>
      </c>
      <c r="E44" s="1">
        <v>8.8364699074074075E-3</v>
      </c>
      <c r="F44">
        <v>7</v>
      </c>
      <c r="G44" t="s">
        <v>1329</v>
      </c>
      <c r="H44">
        <v>1.419</v>
      </c>
      <c r="I44">
        <v>9.4E-2</v>
      </c>
      <c r="J44">
        <v>0</v>
      </c>
      <c r="K44">
        <v>74</v>
      </c>
      <c r="L44" t="str">
        <f>IFERROR(VLOOKUP(C44,'Members List'!H:H,1,FALSE),"")</f>
        <v>Cade Zulsdorf</v>
      </c>
      <c r="M44" t="str">
        <f>IFERROR(VLOOKUP(L44,'Members List'!H:I,2,FALSE),"")</f>
        <v>Race - Elite and U23 - Regional</v>
      </c>
      <c r="N44">
        <v>2</v>
      </c>
    </row>
    <row r="45" spans="1:14" x14ac:dyDescent="0.25">
      <c r="A45">
        <v>10</v>
      </c>
      <c r="B45">
        <v>71</v>
      </c>
      <c r="C45" t="s">
        <v>1330</v>
      </c>
      <c r="D45" t="s">
        <v>92</v>
      </c>
      <c r="E45" s="1">
        <v>8.8265972222222218E-3</v>
      </c>
      <c r="F45">
        <v>7</v>
      </c>
      <c r="G45" t="s">
        <v>1331</v>
      </c>
      <c r="H45">
        <v>1.486</v>
      </c>
      <c r="I45">
        <v>6.7000000000000004E-2</v>
      </c>
      <c r="J45">
        <v>0</v>
      </c>
      <c r="K45">
        <v>73</v>
      </c>
      <c r="L45" t="str">
        <f>IFERROR(VLOOKUP(C45,'Members List'!H:H,1,FALSE),"")</f>
        <v/>
      </c>
      <c r="M45" t="str">
        <f>IFERROR(VLOOKUP(L45,'Members List'!H:I,2,FALSE),"")</f>
        <v/>
      </c>
    </row>
    <row r="46" spans="1:14" x14ac:dyDescent="0.25">
      <c r="A46">
        <v>11</v>
      </c>
      <c r="B46">
        <v>59</v>
      </c>
      <c r="C46" t="s">
        <v>170</v>
      </c>
      <c r="D46" t="s">
        <v>92</v>
      </c>
      <c r="E46" s="1">
        <v>8.8253587962962964E-3</v>
      </c>
      <c r="F46">
        <v>7</v>
      </c>
      <c r="G46" t="s">
        <v>1332</v>
      </c>
      <c r="H46">
        <v>1.49</v>
      </c>
      <c r="I46">
        <v>4.0000000000000001E-3</v>
      </c>
      <c r="J46">
        <v>0</v>
      </c>
      <c r="K46">
        <v>53</v>
      </c>
      <c r="L46" t="str">
        <f>IFERROR(VLOOKUP(C46,'Members List'!H:H,1,FALSE),"")</f>
        <v>Adam Jones</v>
      </c>
      <c r="M46" t="str">
        <f>IFERROR(VLOOKUP(L46,'Members List'!H:I,2,FALSE),"")</f>
        <v>Race - Masters U65</v>
      </c>
      <c r="N46">
        <v>2</v>
      </c>
    </row>
    <row r="47" spans="1:14" x14ac:dyDescent="0.25">
      <c r="A47">
        <v>12</v>
      </c>
      <c r="B47">
        <v>81</v>
      </c>
      <c r="C47" t="s">
        <v>1057</v>
      </c>
      <c r="D47" t="s">
        <v>92</v>
      </c>
      <c r="E47" s="1">
        <v>8.8512037037037031E-3</v>
      </c>
      <c r="F47">
        <v>7</v>
      </c>
      <c r="G47" t="s">
        <v>1333</v>
      </c>
      <c r="H47">
        <v>1.579</v>
      </c>
      <c r="I47">
        <v>8.8999999999999996E-2</v>
      </c>
      <c r="J47">
        <v>0</v>
      </c>
      <c r="K47" t="s">
        <v>1060</v>
      </c>
      <c r="L47" t="str">
        <f>IFERROR(VLOOKUP(C47,'Members List'!H:H,1,FALSE),"")</f>
        <v/>
      </c>
      <c r="M47" t="str">
        <f>IFERROR(VLOOKUP(L47,'Members List'!H:I,2,FALSE),"")</f>
        <v/>
      </c>
    </row>
    <row r="48" spans="1:14" x14ac:dyDescent="0.25">
      <c r="A48">
        <v>13</v>
      </c>
      <c r="B48">
        <v>66</v>
      </c>
      <c r="C48" t="s">
        <v>1334</v>
      </c>
      <c r="D48" t="s">
        <v>92</v>
      </c>
      <c r="E48" s="1">
        <v>8.8399189814814799E-3</v>
      </c>
      <c r="F48">
        <v>7</v>
      </c>
      <c r="G48" t="s">
        <v>1335</v>
      </c>
      <c r="H48">
        <v>1.5880000000000001</v>
      </c>
      <c r="I48">
        <v>8.9999999999999993E-3</v>
      </c>
      <c r="J48">
        <v>0</v>
      </c>
      <c r="K48">
        <v>46</v>
      </c>
      <c r="L48" t="str">
        <f>IFERROR(VLOOKUP(C48,'Members List'!H:H,1,FALSE),"")</f>
        <v/>
      </c>
      <c r="M48" t="str">
        <f>IFERROR(VLOOKUP(L48,'Members List'!H:I,2,FALSE),"")</f>
        <v/>
      </c>
    </row>
    <row r="49" spans="1:14" x14ac:dyDescent="0.25">
      <c r="A49">
        <v>14</v>
      </c>
      <c r="B49">
        <v>84</v>
      </c>
      <c r="C49" t="s">
        <v>1336</v>
      </c>
      <c r="D49" t="s">
        <v>92</v>
      </c>
      <c r="E49" s="1">
        <v>8.8413888888888899E-3</v>
      </c>
      <c r="F49">
        <v>7</v>
      </c>
      <c r="G49" t="s">
        <v>1337</v>
      </c>
      <c r="H49">
        <v>1.847</v>
      </c>
      <c r="I49">
        <v>0.25900000000000001</v>
      </c>
      <c r="J49">
        <v>0</v>
      </c>
      <c r="K49" t="s">
        <v>1078</v>
      </c>
      <c r="L49" t="str">
        <f>IFERROR(VLOOKUP(C49,'Members List'!H:H,1,FALSE),"")</f>
        <v/>
      </c>
      <c r="M49" t="str">
        <f>IFERROR(VLOOKUP(L49,'Members List'!H:I,2,FALSE),"")</f>
        <v/>
      </c>
    </row>
    <row r="50" spans="1:14" x14ac:dyDescent="0.25">
      <c r="A50">
        <v>15</v>
      </c>
      <c r="B50">
        <v>6</v>
      </c>
      <c r="C50" t="s">
        <v>1338</v>
      </c>
      <c r="D50" t="s">
        <v>92</v>
      </c>
      <c r="E50" s="1">
        <v>8.8288657407407413E-3</v>
      </c>
      <c r="F50">
        <v>7</v>
      </c>
      <c r="G50" t="s">
        <v>1339</v>
      </c>
      <c r="H50">
        <v>2.4359999999999999</v>
      </c>
      <c r="I50">
        <v>0.58899999999999997</v>
      </c>
      <c r="J50">
        <v>0</v>
      </c>
      <c r="K50">
        <v>12</v>
      </c>
      <c r="L50" t="str">
        <f>IFERROR(VLOOKUP(C50,'Members List'!H:H,1,FALSE),"")</f>
        <v/>
      </c>
      <c r="M50" t="str">
        <f>IFERROR(VLOOKUP(L50,'Members List'!H:I,2,FALSE),"")</f>
        <v/>
      </c>
    </row>
    <row r="51" spans="1:14" x14ac:dyDescent="0.25">
      <c r="A51">
        <v>16</v>
      </c>
      <c r="B51">
        <v>108</v>
      </c>
      <c r="C51" t="s">
        <v>889</v>
      </c>
      <c r="D51" t="s">
        <v>92</v>
      </c>
      <c r="E51" s="1">
        <v>8.8264699074074079E-3</v>
      </c>
      <c r="F51">
        <v>7</v>
      </c>
      <c r="G51" t="s">
        <v>1340</v>
      </c>
      <c r="H51">
        <v>2.7559999999999998</v>
      </c>
      <c r="I51">
        <v>0.32</v>
      </c>
      <c r="J51">
        <v>0</v>
      </c>
      <c r="K51">
        <v>93</v>
      </c>
      <c r="L51" t="str">
        <f>IFERROR(VLOOKUP(C51,'Members List'!H:H,1,FALSE),"")</f>
        <v/>
      </c>
      <c r="M51" t="str">
        <f>IFERROR(VLOOKUP(L51,'Members List'!H:I,2,FALSE),"")</f>
        <v/>
      </c>
    </row>
    <row r="52" spans="1:14" x14ac:dyDescent="0.25">
      <c r="A52">
        <v>17</v>
      </c>
      <c r="B52">
        <v>76</v>
      </c>
      <c r="C52" t="s">
        <v>846</v>
      </c>
      <c r="D52" t="s">
        <v>92</v>
      </c>
      <c r="E52" s="1">
        <v>8.8330092592592592E-3</v>
      </c>
      <c r="F52">
        <v>7</v>
      </c>
      <c r="G52" t="s">
        <v>1341</v>
      </c>
      <c r="H52">
        <v>2.9359999999999999</v>
      </c>
      <c r="I52">
        <v>0.18</v>
      </c>
      <c r="J52">
        <v>0</v>
      </c>
      <c r="K52">
        <v>66</v>
      </c>
      <c r="L52" t="str">
        <f>IFERROR(VLOOKUP(C52,'Members List'!H:H,1,FALSE),"")</f>
        <v/>
      </c>
      <c r="M52" t="str">
        <f>IFERROR(VLOOKUP(L52,'Members List'!H:I,2,FALSE),"")</f>
        <v/>
      </c>
    </row>
    <row r="53" spans="1:14" x14ac:dyDescent="0.25">
      <c r="A53">
        <v>18</v>
      </c>
      <c r="B53">
        <v>28</v>
      </c>
      <c r="C53" t="s">
        <v>1342</v>
      </c>
      <c r="D53" t="s">
        <v>92</v>
      </c>
      <c r="E53" s="1">
        <v>8.8597569444444444E-3</v>
      </c>
      <c r="F53">
        <v>7</v>
      </c>
      <c r="G53" t="s">
        <v>1343</v>
      </c>
      <c r="H53">
        <v>2.9449999999999998</v>
      </c>
      <c r="I53">
        <v>8.9999999999999993E-3</v>
      </c>
      <c r="J53">
        <v>0</v>
      </c>
      <c r="K53">
        <v>19</v>
      </c>
      <c r="L53" t="str">
        <f>IFERROR(VLOOKUP(C53,'Members List'!H:H,1,FALSE),"")</f>
        <v/>
      </c>
      <c r="M53" t="str">
        <f>IFERROR(VLOOKUP(L53,'Members List'!H:I,2,FALSE),"")</f>
        <v/>
      </c>
    </row>
    <row r="54" spans="1:14" x14ac:dyDescent="0.25">
      <c r="A54">
        <v>19</v>
      </c>
      <c r="B54">
        <v>38</v>
      </c>
      <c r="C54" t="s">
        <v>1344</v>
      </c>
      <c r="D54" t="s">
        <v>92</v>
      </c>
      <c r="E54" s="1">
        <v>8.8293865740740746E-3</v>
      </c>
      <c r="F54">
        <v>7</v>
      </c>
      <c r="G54" t="s">
        <v>1345</v>
      </c>
      <c r="H54">
        <v>3.1709999999999998</v>
      </c>
      <c r="I54">
        <v>0.22600000000000001</v>
      </c>
      <c r="J54">
        <v>0</v>
      </c>
      <c r="K54">
        <v>43</v>
      </c>
      <c r="L54" t="str">
        <f>IFERROR(VLOOKUP(C54,'Members List'!H:H,1,FALSE),"")</f>
        <v>Jason Bailey</v>
      </c>
      <c r="M54" t="str">
        <f>IFERROR(VLOOKUP(L54,'Members List'!H:I,2,FALSE),"")</f>
        <v>Race - Masters - Regional</v>
      </c>
      <c r="N54">
        <v>2</v>
      </c>
    </row>
    <row r="55" spans="1:14" x14ac:dyDescent="0.25">
      <c r="A55">
        <v>20</v>
      </c>
      <c r="B55">
        <v>7</v>
      </c>
      <c r="C55" t="s">
        <v>1346</v>
      </c>
      <c r="D55" t="s">
        <v>92</v>
      </c>
      <c r="E55" s="1">
        <v>8.8230324074074079E-3</v>
      </c>
      <c r="F55">
        <v>7</v>
      </c>
      <c r="G55" t="s">
        <v>1347</v>
      </c>
      <c r="H55">
        <v>3.2370000000000001</v>
      </c>
      <c r="I55">
        <v>6.6000000000000003E-2</v>
      </c>
      <c r="J55">
        <v>0</v>
      </c>
      <c r="K55">
        <v>11</v>
      </c>
      <c r="L55" t="str">
        <f>IFERROR(VLOOKUP(C55,'Members List'!H:H,1,FALSE),"")</f>
        <v/>
      </c>
      <c r="M55" t="str">
        <f>IFERROR(VLOOKUP(L55,'Members List'!H:I,2,FALSE),"")</f>
        <v/>
      </c>
    </row>
    <row r="56" spans="1:14" x14ac:dyDescent="0.25">
      <c r="A56">
        <v>21</v>
      </c>
      <c r="B56">
        <v>4</v>
      </c>
      <c r="C56" t="s">
        <v>835</v>
      </c>
      <c r="D56" t="s">
        <v>92</v>
      </c>
      <c r="E56" s="1">
        <v>8.8407060185185186E-3</v>
      </c>
      <c r="F56">
        <v>7</v>
      </c>
      <c r="G56" t="s">
        <v>1348</v>
      </c>
      <c r="H56">
        <v>3.46</v>
      </c>
      <c r="I56">
        <v>0.223</v>
      </c>
      <c r="J56">
        <v>0</v>
      </c>
      <c r="K56">
        <v>4</v>
      </c>
      <c r="L56" t="str">
        <f>IFERROR(VLOOKUP(C56,'Members List'!H:H,1,FALSE),"")</f>
        <v>Callum Hunter</v>
      </c>
      <c r="M56" t="str">
        <f>IFERROR(VLOOKUP(L56,'Members List'!H:I,2,FALSE),"")</f>
        <v>Race - Elite and U23 - Regional</v>
      </c>
      <c r="N56">
        <v>2</v>
      </c>
    </row>
    <row r="57" spans="1:14" x14ac:dyDescent="0.25">
      <c r="A57">
        <v>22</v>
      </c>
      <c r="B57">
        <v>73</v>
      </c>
      <c r="C57" t="s">
        <v>91</v>
      </c>
      <c r="D57" t="s">
        <v>92</v>
      </c>
      <c r="E57" s="1">
        <v>8.8381134259259263E-3</v>
      </c>
      <c r="F57">
        <v>7</v>
      </c>
      <c r="G57" t="s">
        <v>1349</v>
      </c>
      <c r="H57">
        <v>4.7140000000000004</v>
      </c>
      <c r="I57">
        <v>1.254</v>
      </c>
      <c r="J57">
        <v>0</v>
      </c>
      <c r="K57" t="s">
        <v>94</v>
      </c>
      <c r="L57" t="str">
        <f>IFERROR(VLOOKUP(C57,'Members List'!H:H,1,FALSE),"")</f>
        <v>Andrew Brown</v>
      </c>
      <c r="M57" t="str">
        <f>IFERROR(VLOOKUP(L57,'Members List'!H:I,2,FALSE),"")</f>
        <v>Race - Masters U65</v>
      </c>
      <c r="N57">
        <v>2</v>
      </c>
    </row>
    <row r="58" spans="1:14" x14ac:dyDescent="0.25">
      <c r="A58">
        <v>23</v>
      </c>
      <c r="B58">
        <v>48</v>
      </c>
      <c r="C58" t="s">
        <v>1350</v>
      </c>
      <c r="D58" t="s">
        <v>92</v>
      </c>
      <c r="E58" s="1">
        <v>8.8726620370370365E-3</v>
      </c>
      <c r="F58">
        <v>7</v>
      </c>
      <c r="G58" t="s">
        <v>1351</v>
      </c>
      <c r="H58">
        <v>4.7910000000000004</v>
      </c>
      <c r="I58">
        <v>7.6999999999999999E-2</v>
      </c>
      <c r="J58">
        <v>0</v>
      </c>
      <c r="K58">
        <v>83</v>
      </c>
      <c r="L58" t="str">
        <f>IFERROR(VLOOKUP(C58,'Members List'!H:H,1,FALSE),"")</f>
        <v/>
      </c>
      <c r="M58" t="str">
        <f>IFERROR(VLOOKUP(L58,'Members List'!H:I,2,FALSE),"")</f>
        <v/>
      </c>
    </row>
    <row r="59" spans="1:14" x14ac:dyDescent="0.25">
      <c r="A59">
        <v>24</v>
      </c>
      <c r="B59">
        <v>68</v>
      </c>
      <c r="C59" t="s">
        <v>1352</v>
      </c>
      <c r="D59" t="s">
        <v>92</v>
      </c>
      <c r="E59" s="1">
        <v>8.886666666666666E-3</v>
      </c>
      <c r="F59">
        <v>7</v>
      </c>
      <c r="G59" t="s">
        <v>1353</v>
      </c>
      <c r="H59">
        <v>5.1289999999999996</v>
      </c>
      <c r="I59">
        <v>0.33800000000000002</v>
      </c>
      <c r="J59">
        <v>0</v>
      </c>
      <c r="K59">
        <v>61</v>
      </c>
      <c r="L59" t="str">
        <f>IFERROR(VLOOKUP(C59,'Members List'!H:H,1,FALSE),"")</f>
        <v>Michael Moohan</v>
      </c>
      <c r="M59" t="str">
        <f>IFERROR(VLOOKUP(L59,'Members List'!H:I,2,FALSE),"")</f>
        <v>Race - Elite and U23</v>
      </c>
      <c r="N59">
        <v>2</v>
      </c>
    </row>
    <row r="60" spans="1:14" x14ac:dyDescent="0.25">
      <c r="A60">
        <v>25</v>
      </c>
      <c r="B60">
        <v>1</v>
      </c>
      <c r="D60" t="s">
        <v>92</v>
      </c>
      <c r="E60" s="1">
        <v>8.8843634259259258E-3</v>
      </c>
      <c r="F60">
        <v>7</v>
      </c>
      <c r="G60" t="s">
        <v>1354</v>
      </c>
      <c r="H60">
        <v>5.2750000000000004</v>
      </c>
      <c r="I60">
        <v>0.14599999999999999</v>
      </c>
      <c r="J60">
        <v>0</v>
      </c>
      <c r="K60">
        <v>15</v>
      </c>
      <c r="L60" t="str">
        <f>IFERROR(VLOOKUP(C60,'Members List'!H:H,1,FALSE),"")</f>
        <v/>
      </c>
      <c r="M60" t="str">
        <f>IFERROR(VLOOKUP(L60,'Members List'!H:I,2,FALSE),"")</f>
        <v/>
      </c>
    </row>
    <row r="61" spans="1:14" x14ac:dyDescent="0.25">
      <c r="A61">
        <v>26</v>
      </c>
      <c r="B61">
        <v>7</v>
      </c>
      <c r="C61" t="s">
        <v>1355</v>
      </c>
      <c r="D61" t="s">
        <v>92</v>
      </c>
      <c r="E61" s="1">
        <v>8.8639699074074072E-3</v>
      </c>
      <c r="F61">
        <v>7</v>
      </c>
      <c r="G61" t="s">
        <v>1356</v>
      </c>
      <c r="H61">
        <v>5.93</v>
      </c>
      <c r="I61">
        <v>0.65500000000000003</v>
      </c>
      <c r="J61">
        <v>0</v>
      </c>
      <c r="K61">
        <v>85</v>
      </c>
      <c r="L61" t="str">
        <f>IFERROR(VLOOKUP(C61,'Members List'!H:H,1,FALSE),"")</f>
        <v/>
      </c>
      <c r="M61" t="str">
        <f>IFERROR(VLOOKUP(L61,'Members List'!H:I,2,FALSE),"")</f>
        <v/>
      </c>
    </row>
    <row r="62" spans="1:14" x14ac:dyDescent="0.25">
      <c r="A62">
        <v>27</v>
      </c>
      <c r="B62">
        <v>101</v>
      </c>
      <c r="C62" t="s">
        <v>1357</v>
      </c>
      <c r="D62" t="s">
        <v>92</v>
      </c>
      <c r="E62" s="1">
        <v>8.9290046296296288E-3</v>
      </c>
      <c r="F62">
        <v>7</v>
      </c>
      <c r="G62" t="s">
        <v>1358</v>
      </c>
      <c r="H62">
        <v>7.3659999999999997</v>
      </c>
      <c r="I62">
        <v>1.4359999999999999</v>
      </c>
      <c r="J62">
        <v>0</v>
      </c>
      <c r="K62">
        <v>84</v>
      </c>
      <c r="L62" t="str">
        <f>IFERROR(VLOOKUP(C62,'Members List'!H:H,1,FALSE),"")</f>
        <v/>
      </c>
      <c r="M62" t="str">
        <f>IFERROR(VLOOKUP(L62,'Members List'!H:I,2,FALSE),"")</f>
        <v/>
      </c>
    </row>
    <row r="63" spans="1:14" x14ac:dyDescent="0.25">
      <c r="A63">
        <v>28</v>
      </c>
      <c r="B63">
        <v>34</v>
      </c>
      <c r="C63" t="s">
        <v>1359</v>
      </c>
      <c r="D63" t="s">
        <v>92</v>
      </c>
      <c r="E63" s="1">
        <v>8.9351736111111107E-3</v>
      </c>
      <c r="F63">
        <v>7</v>
      </c>
      <c r="G63" t="s">
        <v>1360</v>
      </c>
      <c r="H63">
        <v>11.156000000000001</v>
      </c>
      <c r="I63">
        <v>3.79</v>
      </c>
      <c r="J63">
        <v>0</v>
      </c>
      <c r="K63" t="s">
        <v>85</v>
      </c>
      <c r="L63" t="str">
        <f>IFERROR(VLOOKUP(C63,'Members List'!H:H,1,FALSE),"")</f>
        <v>Martin Thurlby</v>
      </c>
      <c r="M63" t="str">
        <f>IFERROR(VLOOKUP(L63,'Members List'!H:I,2,FALSE),"")</f>
        <v>Race - Masters U65</v>
      </c>
      <c r="N63">
        <v>2</v>
      </c>
    </row>
    <row r="64" spans="1:14" x14ac:dyDescent="0.25">
      <c r="A64">
        <v>29</v>
      </c>
      <c r="B64">
        <v>21</v>
      </c>
      <c r="C64" t="s">
        <v>121</v>
      </c>
      <c r="D64" t="s">
        <v>92</v>
      </c>
      <c r="E64" s="1">
        <v>9.0314930555555565E-3</v>
      </c>
      <c r="F64">
        <v>7</v>
      </c>
      <c r="G64" t="s">
        <v>1361</v>
      </c>
      <c r="H64">
        <v>17.358000000000001</v>
      </c>
      <c r="I64">
        <v>6.202</v>
      </c>
      <c r="J64">
        <v>0</v>
      </c>
      <c r="K64">
        <v>16</v>
      </c>
      <c r="L64" t="str">
        <f>IFERROR(VLOOKUP(C64,'Members List'!H:H,1,FALSE),"")</f>
        <v/>
      </c>
      <c r="M64" t="str">
        <f>IFERROR(VLOOKUP(L64,'Members List'!H:I,2,FALSE),"")</f>
        <v/>
      </c>
    </row>
    <row r="65" spans="1:14" x14ac:dyDescent="0.25">
      <c r="A65">
        <v>30</v>
      </c>
      <c r="B65">
        <v>31</v>
      </c>
      <c r="C65" t="s">
        <v>1362</v>
      </c>
      <c r="D65" t="s">
        <v>92</v>
      </c>
      <c r="E65" s="1">
        <v>9.1080439814814809E-3</v>
      </c>
      <c r="F65">
        <v>7</v>
      </c>
      <c r="G65" t="s">
        <v>1363</v>
      </c>
      <c r="H65">
        <v>23.172999999999998</v>
      </c>
      <c r="I65">
        <v>5.8150000000000004</v>
      </c>
      <c r="J65">
        <v>0</v>
      </c>
      <c r="K65">
        <v>24</v>
      </c>
      <c r="L65" t="str">
        <f>IFERROR(VLOOKUP(C65,'Members List'!H:H,1,FALSE),"")</f>
        <v/>
      </c>
      <c r="M65" t="str">
        <f>IFERROR(VLOOKUP(L65,'Members List'!H:I,2,FALSE),"")</f>
        <v/>
      </c>
    </row>
    <row r="66" spans="1:14" x14ac:dyDescent="0.25">
      <c r="A66">
        <v>31</v>
      </c>
      <c r="B66">
        <v>132</v>
      </c>
      <c r="C66" t="s">
        <v>990</v>
      </c>
      <c r="D66" t="s">
        <v>92</v>
      </c>
      <c r="E66" s="1">
        <v>9.0522800925925927E-3</v>
      </c>
      <c r="F66">
        <v>6</v>
      </c>
      <c r="G66" t="s">
        <v>1364</v>
      </c>
      <c r="H66" t="s">
        <v>70</v>
      </c>
      <c r="I66" t="s">
        <v>70</v>
      </c>
      <c r="J66">
        <v>0</v>
      </c>
      <c r="K66" t="s">
        <v>167</v>
      </c>
      <c r="L66" t="str">
        <f>IFERROR(VLOOKUP(C66,'Members List'!H:H,1,FALSE),"")</f>
        <v>Jason Hapeta</v>
      </c>
      <c r="M66" t="str">
        <f>IFERROR(VLOOKUP(L66,'Members List'!H:I,2,FALSE),"")</f>
        <v/>
      </c>
      <c r="N66">
        <v>2</v>
      </c>
    </row>
    <row r="67" spans="1:14" x14ac:dyDescent="0.25">
      <c r="A67">
        <v>32</v>
      </c>
      <c r="B67">
        <v>104</v>
      </c>
      <c r="C67" t="s">
        <v>159</v>
      </c>
      <c r="D67" t="s">
        <v>92</v>
      </c>
      <c r="E67" s="1">
        <v>2.9857523148148147E-2</v>
      </c>
      <c r="F67">
        <v>6</v>
      </c>
      <c r="G67" t="s">
        <v>1365</v>
      </c>
      <c r="I67" t="s">
        <v>1366</v>
      </c>
      <c r="J67">
        <v>0</v>
      </c>
      <c r="K67" t="s">
        <v>161</v>
      </c>
      <c r="L67" t="str">
        <f>IFERROR(VLOOKUP(C67,'Members List'!H:H,1,FALSE),"")</f>
        <v>Kelana Saleh</v>
      </c>
      <c r="M67" t="str">
        <f>IFERROR(VLOOKUP(L67,'Members List'!H:I,2,FALSE),"")</f>
        <v>Race - Masters U65</v>
      </c>
      <c r="N67">
        <v>2</v>
      </c>
    </row>
    <row r="68" spans="1:14" x14ac:dyDescent="0.25">
      <c r="A68">
        <v>33</v>
      </c>
      <c r="B68">
        <v>70</v>
      </c>
      <c r="C68" t="s">
        <v>105</v>
      </c>
      <c r="D68" t="s">
        <v>92</v>
      </c>
      <c r="E68" s="1">
        <v>9.6448032407407402E-3</v>
      </c>
      <c r="F68">
        <v>5</v>
      </c>
      <c r="G68" t="s">
        <v>1367</v>
      </c>
      <c r="H68" t="s">
        <v>76</v>
      </c>
      <c r="I68" t="s">
        <v>70</v>
      </c>
      <c r="J68">
        <v>0</v>
      </c>
      <c r="K68">
        <v>62</v>
      </c>
      <c r="L68" t="str">
        <f>IFERROR(VLOOKUP(C68,'Members List'!H:H,1,FALSE),"")</f>
        <v/>
      </c>
      <c r="M68" t="str">
        <f>IFERROR(VLOOKUP(L68,'Members List'!H:I,2,FALSE),"")</f>
        <v/>
      </c>
    </row>
    <row r="69" spans="1:14" x14ac:dyDescent="0.25">
      <c r="A69" t="s">
        <v>66</v>
      </c>
      <c r="B69">
        <v>86</v>
      </c>
      <c r="C69" t="s">
        <v>1368</v>
      </c>
      <c r="D69" t="s">
        <v>92</v>
      </c>
      <c r="E69" t="s">
        <v>68</v>
      </c>
      <c r="F69">
        <v>6</v>
      </c>
      <c r="G69" t="s">
        <v>1369</v>
      </c>
      <c r="J69">
        <v>0</v>
      </c>
      <c r="K69">
        <v>90</v>
      </c>
      <c r="L69" t="str">
        <f>IFERROR(VLOOKUP(C69,'Members List'!H:H,1,FALSE),"")</f>
        <v/>
      </c>
      <c r="M69" t="str">
        <f>IFERROR(VLOOKUP(L69,'Members List'!H:I,2,FALSE),"")</f>
        <v/>
      </c>
    </row>
    <row r="70" spans="1:14" x14ac:dyDescent="0.25">
      <c r="A70" t="s">
        <v>66</v>
      </c>
      <c r="B70">
        <v>96</v>
      </c>
      <c r="C70" t="s">
        <v>1139</v>
      </c>
      <c r="D70" t="s">
        <v>92</v>
      </c>
      <c r="E70" t="s">
        <v>68</v>
      </c>
      <c r="G70">
        <v>0</v>
      </c>
      <c r="J70">
        <v>0</v>
      </c>
      <c r="L70" t="str">
        <f>IFERROR(VLOOKUP(C70,'Members List'!H:H,1,FALSE),"")</f>
        <v/>
      </c>
      <c r="M70" t="str">
        <f>IFERROR(VLOOKUP(L70,'Members List'!H:I,2,FALSE),"")</f>
        <v/>
      </c>
    </row>
    <row r="71" spans="1:14" x14ac:dyDescent="0.25">
      <c r="A71" t="s">
        <v>66</v>
      </c>
      <c r="B71">
        <v>113</v>
      </c>
      <c r="C71" t="s">
        <v>95</v>
      </c>
      <c r="D71" t="s">
        <v>92</v>
      </c>
      <c r="E71" t="s">
        <v>68</v>
      </c>
      <c r="G71">
        <v>0</v>
      </c>
      <c r="J71">
        <v>0</v>
      </c>
      <c r="L71" t="str">
        <f>IFERROR(VLOOKUP(C71,'Members List'!H:H,1,FALSE),"")</f>
        <v/>
      </c>
      <c r="M71" t="str">
        <f>IFERROR(VLOOKUP(L71,'Members List'!H:I,2,FALSE),"")</f>
        <v/>
      </c>
    </row>
    <row r="72" spans="1:14" x14ac:dyDescent="0.25">
      <c r="A72" t="s">
        <v>66</v>
      </c>
      <c r="B72">
        <v>117</v>
      </c>
      <c r="C72" t="s">
        <v>1085</v>
      </c>
      <c r="D72" t="s">
        <v>92</v>
      </c>
      <c r="E72" t="s">
        <v>68</v>
      </c>
      <c r="G72">
        <v>0</v>
      </c>
      <c r="J72">
        <v>0</v>
      </c>
      <c r="L72" t="str">
        <f>IFERROR(VLOOKUP(C72,'Members List'!H:H,1,FALSE),"")</f>
        <v/>
      </c>
      <c r="M72" t="str">
        <f>IFERROR(VLOOKUP(L72,'Members List'!H:I,2,FALSE),"")</f>
        <v/>
      </c>
    </row>
    <row r="73" spans="1:14" x14ac:dyDescent="0.25">
      <c r="A73" t="s">
        <v>66</v>
      </c>
      <c r="B73">
        <v>121</v>
      </c>
      <c r="C73" t="s">
        <v>1370</v>
      </c>
      <c r="D73" t="s">
        <v>92</v>
      </c>
      <c r="E73" t="s">
        <v>68</v>
      </c>
      <c r="G73">
        <v>0</v>
      </c>
      <c r="J73">
        <v>0</v>
      </c>
      <c r="L73" t="str">
        <f>IFERROR(VLOOKUP(C73,'Members List'!H:H,1,FALSE),"")</f>
        <v>Mark Santo</v>
      </c>
      <c r="M73" t="str">
        <f>IFERROR(VLOOKUP(L73,'Members List'!H:I,2,FALSE),"")</f>
        <v>Race - Masters U65</v>
      </c>
      <c r="N73">
        <v>1</v>
      </c>
    </row>
    <row r="74" spans="1:14" x14ac:dyDescent="0.25">
      <c r="A74" t="s">
        <v>66</v>
      </c>
      <c r="B74">
        <v>125</v>
      </c>
      <c r="C74" t="s">
        <v>1371</v>
      </c>
      <c r="D74" t="s">
        <v>92</v>
      </c>
      <c r="E74" t="s">
        <v>68</v>
      </c>
      <c r="G74">
        <v>0</v>
      </c>
      <c r="J74">
        <v>0</v>
      </c>
      <c r="L74" t="str">
        <f>IFERROR(VLOOKUP(C74,'Members List'!H:H,1,FALSE),"")</f>
        <v/>
      </c>
      <c r="M74" t="str">
        <f>IFERROR(VLOOKUP(L74,'Members List'!H:I,2,FALSE),"")</f>
        <v/>
      </c>
    </row>
    <row r="75" spans="1:14" x14ac:dyDescent="0.25">
      <c r="A75">
        <v>1</v>
      </c>
      <c r="B75">
        <v>110</v>
      </c>
      <c r="C75" t="s">
        <v>1049</v>
      </c>
      <c r="D75" t="s">
        <v>172</v>
      </c>
      <c r="E75" s="1">
        <v>8.8302893518518531E-3</v>
      </c>
      <c r="F75">
        <v>6</v>
      </c>
      <c r="G75" t="s">
        <v>1372</v>
      </c>
      <c r="H75">
        <v>0</v>
      </c>
      <c r="I75">
        <v>0</v>
      </c>
      <c r="J75">
        <v>0</v>
      </c>
      <c r="K75">
        <v>82</v>
      </c>
      <c r="L75" t="str">
        <f>IFERROR(VLOOKUP(C75,'Members List'!H:H,1,FALSE),"")</f>
        <v>Greg Manning</v>
      </c>
      <c r="M75" t="str">
        <f>IFERROR(VLOOKUP(L75,'Members List'!H:I,2,FALSE),"")</f>
        <v>Ride - Adult 19-64</v>
      </c>
      <c r="N75">
        <v>12</v>
      </c>
    </row>
    <row r="76" spans="1:14" x14ac:dyDescent="0.25">
      <c r="A76">
        <v>2</v>
      </c>
      <c r="B76">
        <v>95</v>
      </c>
      <c r="C76" t="s">
        <v>875</v>
      </c>
      <c r="D76" t="s">
        <v>172</v>
      </c>
      <c r="E76" s="1">
        <v>8.8641203703703712E-3</v>
      </c>
      <c r="F76">
        <v>6</v>
      </c>
      <c r="G76" t="s">
        <v>1373</v>
      </c>
      <c r="H76">
        <v>0.86899999999999999</v>
      </c>
      <c r="I76">
        <v>0.86899999999999999</v>
      </c>
      <c r="J76">
        <v>0</v>
      </c>
      <c r="K76">
        <v>87</v>
      </c>
      <c r="L76" t="str">
        <f>IFERROR(VLOOKUP(C76,'Members List'!H:H,1,FALSE),"")</f>
        <v/>
      </c>
      <c r="M76" t="str">
        <f>IFERROR(VLOOKUP(L76,'Members List'!H:I,2,FALSE),"")</f>
        <v/>
      </c>
    </row>
    <row r="77" spans="1:14" x14ac:dyDescent="0.25">
      <c r="A77">
        <v>3</v>
      </c>
      <c r="B77">
        <v>51</v>
      </c>
      <c r="C77" t="s">
        <v>177</v>
      </c>
      <c r="D77" t="s">
        <v>172</v>
      </c>
      <c r="E77" s="1">
        <v>8.9461226851851854E-3</v>
      </c>
      <c r="F77">
        <v>6</v>
      </c>
      <c r="G77" t="s">
        <v>1374</v>
      </c>
      <c r="H77">
        <v>10.356</v>
      </c>
      <c r="I77">
        <v>9.4870000000000001</v>
      </c>
      <c r="J77">
        <v>0</v>
      </c>
      <c r="K77">
        <v>34</v>
      </c>
      <c r="L77" t="str">
        <f>IFERROR(VLOOKUP(C77,'Members List'!H:H,1,FALSE),"")</f>
        <v>Mark Duchesne</v>
      </c>
      <c r="M77" t="str">
        <f>IFERROR(VLOOKUP(L77,'Members List'!H:I,2,FALSE),"")</f>
        <v>Race - Masters (U65)</v>
      </c>
      <c r="N77">
        <v>8</v>
      </c>
    </row>
    <row r="78" spans="1:14" x14ac:dyDescent="0.25">
      <c r="A78">
        <v>4</v>
      </c>
      <c r="B78">
        <v>16</v>
      </c>
      <c r="C78" t="s">
        <v>184</v>
      </c>
      <c r="D78" t="s">
        <v>172</v>
      </c>
      <c r="E78" s="1">
        <v>8.989444444444444E-3</v>
      </c>
      <c r="F78">
        <v>6</v>
      </c>
      <c r="G78" t="s">
        <v>1375</v>
      </c>
      <c r="H78">
        <v>10.529</v>
      </c>
      <c r="I78">
        <v>0.17299999999999999</v>
      </c>
      <c r="J78">
        <v>0</v>
      </c>
      <c r="K78" t="s">
        <v>186</v>
      </c>
      <c r="L78" t="str">
        <f>IFERROR(VLOOKUP(C78,'Members List'!H:H,1,FALSE),"")</f>
        <v>Michael Baker</v>
      </c>
      <c r="M78" t="str">
        <f>IFERROR(VLOOKUP(L78,'Members List'!H:I,2,FALSE),"")</f>
        <v>Race - Junior (U15/U17/U19)</v>
      </c>
      <c r="N78">
        <v>5</v>
      </c>
    </row>
    <row r="79" spans="1:14" x14ac:dyDescent="0.25">
      <c r="A79">
        <v>5</v>
      </c>
      <c r="B79">
        <v>42</v>
      </c>
      <c r="C79" t="s">
        <v>179</v>
      </c>
      <c r="D79" t="s">
        <v>172</v>
      </c>
      <c r="E79" s="1">
        <v>8.9643750000000001E-3</v>
      </c>
      <c r="F79">
        <v>6</v>
      </c>
      <c r="G79" t="s">
        <v>1376</v>
      </c>
      <c r="H79">
        <v>10.616</v>
      </c>
      <c r="I79">
        <v>8.6999999999999994E-2</v>
      </c>
      <c r="J79">
        <v>0</v>
      </c>
      <c r="K79">
        <v>40</v>
      </c>
      <c r="L79" t="str">
        <f>IFERROR(VLOOKUP(C79,'Members List'!H:H,1,FALSE),"")</f>
        <v>Dharlia Haines</v>
      </c>
      <c r="M79" t="str">
        <f>IFERROR(VLOOKUP(L79,'Members List'!H:I,2,FALSE),"")</f>
        <v>Race - Junior (U15/U17/U19)</v>
      </c>
      <c r="N79">
        <v>3</v>
      </c>
    </row>
    <row r="80" spans="1:14" x14ac:dyDescent="0.25">
      <c r="A80">
        <v>6</v>
      </c>
      <c r="B80">
        <v>45</v>
      </c>
      <c r="C80" t="s">
        <v>1079</v>
      </c>
      <c r="D80" t="s">
        <v>172</v>
      </c>
      <c r="E80" s="1">
        <v>8.9894212962962957E-3</v>
      </c>
      <c r="F80">
        <v>6</v>
      </c>
      <c r="G80" t="s">
        <v>1377</v>
      </c>
      <c r="H80">
        <v>10.906000000000001</v>
      </c>
      <c r="I80">
        <v>0.28999999999999998</v>
      </c>
      <c r="J80">
        <v>0</v>
      </c>
      <c r="K80">
        <v>60</v>
      </c>
      <c r="L80" t="str">
        <f>IFERROR(VLOOKUP(C80,'Members List'!H:H,1,FALSE),"")</f>
        <v>Glyn Overal</v>
      </c>
      <c r="M80" t="str">
        <f>IFERROR(VLOOKUP(L80,'Members List'!H:I,2,FALSE),"")</f>
        <v>Race - Masters - Regional</v>
      </c>
      <c r="N80">
        <v>2</v>
      </c>
    </row>
    <row r="81" spans="1:14" x14ac:dyDescent="0.25">
      <c r="A81">
        <v>7</v>
      </c>
      <c r="B81">
        <v>23</v>
      </c>
      <c r="C81" t="s">
        <v>955</v>
      </c>
      <c r="D81" t="s">
        <v>172</v>
      </c>
      <c r="E81" s="1">
        <v>8.9656597222222221E-3</v>
      </c>
      <c r="F81">
        <v>6</v>
      </c>
      <c r="G81" t="s">
        <v>1378</v>
      </c>
      <c r="H81">
        <v>10.936</v>
      </c>
      <c r="I81">
        <v>0.03</v>
      </c>
      <c r="J81">
        <v>0</v>
      </c>
      <c r="K81">
        <v>28</v>
      </c>
      <c r="L81" t="str">
        <f>IFERROR(VLOOKUP(C81,'Members List'!H:H,1,FALSE),"")</f>
        <v/>
      </c>
      <c r="M81" t="str">
        <f>IFERROR(VLOOKUP(L81,'Members List'!H:I,2,FALSE),"")</f>
        <v/>
      </c>
    </row>
    <row r="82" spans="1:14" x14ac:dyDescent="0.25">
      <c r="A82">
        <v>8</v>
      </c>
      <c r="B82">
        <v>72</v>
      </c>
      <c r="C82" t="s">
        <v>878</v>
      </c>
      <c r="D82" t="s">
        <v>172</v>
      </c>
      <c r="E82" s="1">
        <v>8.9703703703703699E-3</v>
      </c>
      <c r="F82">
        <v>6</v>
      </c>
      <c r="G82" t="s">
        <v>1379</v>
      </c>
      <c r="H82">
        <v>10.993</v>
      </c>
      <c r="I82">
        <v>5.7000000000000002E-2</v>
      </c>
      <c r="J82">
        <v>0</v>
      </c>
      <c r="K82">
        <v>63</v>
      </c>
      <c r="L82" t="str">
        <f>IFERROR(VLOOKUP(C82,'Members List'!H:H,1,FALSE),"")</f>
        <v>Laura Hodges</v>
      </c>
      <c r="M82" t="str">
        <f>IFERROR(VLOOKUP(L82,'Members List'!H:I,2,FALSE),"")</f>
        <v>Race - Junior (U15/U17/U19)</v>
      </c>
      <c r="N82">
        <v>2</v>
      </c>
    </row>
    <row r="83" spans="1:14" x14ac:dyDescent="0.25">
      <c r="A83">
        <v>9</v>
      </c>
      <c r="B83">
        <v>39</v>
      </c>
      <c r="C83" t="s">
        <v>1082</v>
      </c>
      <c r="D83" t="s">
        <v>172</v>
      </c>
      <c r="E83" s="1">
        <v>8.979837962962962E-3</v>
      </c>
      <c r="F83">
        <v>6</v>
      </c>
      <c r="G83" t="s">
        <v>1380</v>
      </c>
      <c r="H83">
        <v>11.016</v>
      </c>
      <c r="I83">
        <v>2.3E-2</v>
      </c>
      <c r="J83">
        <v>0</v>
      </c>
      <c r="K83">
        <v>42</v>
      </c>
      <c r="L83" t="str">
        <f>IFERROR(VLOOKUP(C83,'Members List'!H:H,1,FALSE),"")</f>
        <v>Craig Swaine</v>
      </c>
      <c r="M83" t="str">
        <f>IFERROR(VLOOKUP(L83,'Members List'!H:I,2,FALSE),"")</f>
        <v>Race - Masters U65</v>
      </c>
      <c r="N83">
        <v>2</v>
      </c>
    </row>
    <row r="84" spans="1:14" x14ac:dyDescent="0.25">
      <c r="A84">
        <v>10</v>
      </c>
      <c r="B84">
        <v>32</v>
      </c>
      <c r="C84" t="s">
        <v>193</v>
      </c>
      <c r="D84" t="s">
        <v>172</v>
      </c>
      <c r="E84" s="1">
        <v>8.9943402777777782E-3</v>
      </c>
      <c r="F84">
        <v>6</v>
      </c>
      <c r="G84" t="s">
        <v>1381</v>
      </c>
      <c r="H84">
        <v>12.083</v>
      </c>
      <c r="I84">
        <v>1.0669999999999999</v>
      </c>
      <c r="J84">
        <v>0</v>
      </c>
      <c r="K84">
        <v>21</v>
      </c>
      <c r="L84" t="str">
        <f>IFERROR(VLOOKUP(C84,'Members List'!H:H,1,FALSE),"")</f>
        <v/>
      </c>
      <c r="M84" t="str">
        <f>IFERROR(VLOOKUP(L84,'Members List'!H:I,2,FALSE),"")</f>
        <v/>
      </c>
    </row>
    <row r="85" spans="1:14" x14ac:dyDescent="0.25">
      <c r="A85">
        <v>11</v>
      </c>
      <c r="B85">
        <v>1</v>
      </c>
      <c r="D85" t="s">
        <v>172</v>
      </c>
      <c r="E85" s="1">
        <v>8.9887847222222209E-3</v>
      </c>
      <c r="F85">
        <v>6</v>
      </c>
      <c r="G85" t="s">
        <v>1382</v>
      </c>
      <c r="H85">
        <v>12.741</v>
      </c>
      <c r="I85">
        <v>0.65800000000000003</v>
      </c>
      <c r="J85">
        <v>0</v>
      </c>
      <c r="K85">
        <v>71</v>
      </c>
      <c r="L85" t="str">
        <f>IFERROR(VLOOKUP(C85,'Members List'!H:H,1,FALSE),"")</f>
        <v/>
      </c>
      <c r="M85" t="str">
        <f>IFERROR(VLOOKUP(L85,'Members List'!H:I,2,FALSE),"")</f>
        <v/>
      </c>
    </row>
    <row r="86" spans="1:14" x14ac:dyDescent="0.25">
      <c r="A86">
        <v>12</v>
      </c>
      <c r="B86">
        <v>78</v>
      </c>
      <c r="C86" t="s">
        <v>919</v>
      </c>
      <c r="D86" t="s">
        <v>172</v>
      </c>
      <c r="E86" s="1">
        <v>8.9842708333333337E-3</v>
      </c>
      <c r="F86">
        <v>6</v>
      </c>
      <c r="G86" t="s">
        <v>1383</v>
      </c>
      <c r="H86">
        <v>12.839</v>
      </c>
      <c r="I86">
        <v>9.8000000000000004E-2</v>
      </c>
      <c r="J86">
        <v>0</v>
      </c>
      <c r="K86">
        <v>68</v>
      </c>
      <c r="L86" t="str">
        <f>IFERROR(VLOOKUP(C86,'Members List'!H:H,1,FALSE),"")</f>
        <v/>
      </c>
      <c r="M86" t="str">
        <f>IFERROR(VLOOKUP(L86,'Members List'!H:I,2,FALSE),"")</f>
        <v/>
      </c>
    </row>
    <row r="87" spans="1:14" x14ac:dyDescent="0.25">
      <c r="A87">
        <v>13</v>
      </c>
      <c r="B87">
        <v>46</v>
      </c>
      <c r="C87" t="s">
        <v>1384</v>
      </c>
      <c r="D87" t="s">
        <v>172</v>
      </c>
      <c r="E87" s="1">
        <v>9.0050000000000009E-3</v>
      </c>
      <c r="F87">
        <v>6</v>
      </c>
      <c r="G87" t="s">
        <v>1385</v>
      </c>
      <c r="H87">
        <v>13.254</v>
      </c>
      <c r="I87">
        <v>0.41499999999999998</v>
      </c>
      <c r="J87">
        <v>0</v>
      </c>
      <c r="K87" t="s">
        <v>1386</v>
      </c>
      <c r="L87" t="str">
        <f>IFERROR(VLOOKUP(C87,'Members List'!H:H,1,FALSE),"")</f>
        <v/>
      </c>
      <c r="M87" t="str">
        <f>IFERROR(VLOOKUP(L87,'Members List'!H:I,2,FALSE),"")</f>
        <v/>
      </c>
    </row>
    <row r="88" spans="1:14" x14ac:dyDescent="0.25">
      <c r="A88">
        <v>14</v>
      </c>
      <c r="B88">
        <v>88</v>
      </c>
      <c r="C88" t="s">
        <v>1152</v>
      </c>
      <c r="D88" t="s">
        <v>172</v>
      </c>
      <c r="E88" s="1">
        <v>9.0133333333333333E-3</v>
      </c>
      <c r="F88">
        <v>6</v>
      </c>
      <c r="G88" t="s">
        <v>1387</v>
      </c>
      <c r="H88">
        <v>13.384</v>
      </c>
      <c r="I88">
        <v>0.13</v>
      </c>
      <c r="J88">
        <v>0</v>
      </c>
      <c r="K88">
        <v>78</v>
      </c>
      <c r="L88" t="str">
        <f>IFERROR(VLOOKUP(C88,'Members List'!H:H,1,FALSE),"")</f>
        <v/>
      </c>
      <c r="M88" t="str">
        <f>IFERROR(VLOOKUP(L88,'Members List'!H:I,2,FALSE),"")</f>
        <v/>
      </c>
    </row>
    <row r="89" spans="1:14" x14ac:dyDescent="0.25">
      <c r="A89">
        <v>15</v>
      </c>
      <c r="B89">
        <v>29</v>
      </c>
      <c r="C89" t="s">
        <v>881</v>
      </c>
      <c r="D89" t="s">
        <v>172</v>
      </c>
      <c r="E89" s="1">
        <v>8.9896990740740753E-3</v>
      </c>
      <c r="F89">
        <v>6</v>
      </c>
      <c r="G89" t="s">
        <v>1388</v>
      </c>
      <c r="H89">
        <v>13.629</v>
      </c>
      <c r="I89">
        <v>0.245</v>
      </c>
      <c r="J89">
        <v>0</v>
      </c>
      <c r="K89">
        <v>25</v>
      </c>
      <c r="L89" t="str">
        <f>IFERROR(VLOOKUP(C89,'Members List'!H:H,1,FALSE),"")</f>
        <v>Ron McArthur</v>
      </c>
      <c r="M89" t="str">
        <f>IFERROR(VLOOKUP(L89,'Members List'!H:I,2,FALSE),"")</f>
        <v>Race - Masters 65+ / Para-Cycling</v>
      </c>
      <c r="N89">
        <v>2</v>
      </c>
    </row>
    <row r="90" spans="1:14" x14ac:dyDescent="0.25">
      <c r="A90">
        <v>16</v>
      </c>
      <c r="B90">
        <v>17</v>
      </c>
      <c r="C90" t="s">
        <v>1389</v>
      </c>
      <c r="D90" t="s">
        <v>172</v>
      </c>
      <c r="E90" s="1">
        <v>9.0059490740740742E-3</v>
      </c>
      <c r="F90">
        <v>6</v>
      </c>
      <c r="G90" t="s">
        <v>1390</v>
      </c>
      <c r="H90">
        <v>13.676</v>
      </c>
      <c r="I90">
        <v>4.7E-2</v>
      </c>
      <c r="J90">
        <v>0</v>
      </c>
      <c r="K90">
        <v>6</v>
      </c>
      <c r="L90" t="str">
        <f>IFERROR(VLOOKUP(C90,'Members List'!H:H,1,FALSE),"")</f>
        <v>Natasha Pertwee</v>
      </c>
      <c r="M90" t="str">
        <f>IFERROR(VLOOKUP(L90,'Members List'!H:I,2,FALSE),"")</f>
        <v>Race - Masters - Regional</v>
      </c>
      <c r="N90">
        <v>2</v>
      </c>
    </row>
    <row r="91" spans="1:14" x14ac:dyDescent="0.25">
      <c r="A91">
        <v>17</v>
      </c>
      <c r="B91">
        <v>27</v>
      </c>
      <c r="C91" t="s">
        <v>1391</v>
      </c>
      <c r="D91" t="s">
        <v>172</v>
      </c>
      <c r="E91" s="1">
        <v>8.9832060185185188E-3</v>
      </c>
      <c r="F91">
        <v>6</v>
      </c>
      <c r="G91" t="s">
        <v>1392</v>
      </c>
      <c r="H91">
        <v>13.71</v>
      </c>
      <c r="I91">
        <v>3.4000000000000002E-2</v>
      </c>
      <c r="J91">
        <v>0</v>
      </c>
      <c r="K91">
        <v>26</v>
      </c>
      <c r="L91" t="str">
        <f>IFERROR(VLOOKUP(C91,'Members List'!H:H,1,FALSE),"")</f>
        <v/>
      </c>
      <c r="M91" t="str">
        <f>IFERROR(VLOOKUP(L91,'Members List'!H:I,2,FALSE),"")</f>
        <v/>
      </c>
    </row>
    <row r="92" spans="1:14" x14ac:dyDescent="0.25">
      <c r="A92">
        <v>18</v>
      </c>
      <c r="B92">
        <v>87</v>
      </c>
      <c r="C92" t="s">
        <v>1393</v>
      </c>
      <c r="D92" t="s">
        <v>172</v>
      </c>
      <c r="E92" s="1">
        <v>9.0249074074074068E-3</v>
      </c>
      <c r="F92">
        <v>6</v>
      </c>
      <c r="G92" t="s">
        <v>1394</v>
      </c>
      <c r="H92">
        <v>13.78</v>
      </c>
      <c r="I92">
        <v>7.0000000000000007E-2</v>
      </c>
      <c r="J92">
        <v>0</v>
      </c>
      <c r="K92">
        <v>77</v>
      </c>
      <c r="L92" t="str">
        <f>IFERROR(VLOOKUP(C92,'Members List'!H:H,1,FALSE),"")</f>
        <v/>
      </c>
      <c r="M92" t="str">
        <f>IFERROR(VLOOKUP(L92,'Members List'!H:I,2,FALSE),"")</f>
        <v/>
      </c>
    </row>
    <row r="93" spans="1:14" x14ac:dyDescent="0.25">
      <c r="A93">
        <v>19</v>
      </c>
      <c r="B93">
        <v>112</v>
      </c>
      <c r="C93" t="s">
        <v>201</v>
      </c>
      <c r="D93" t="s">
        <v>172</v>
      </c>
      <c r="E93" s="1">
        <v>9.0008449074074088E-3</v>
      </c>
      <c r="F93">
        <v>6</v>
      </c>
      <c r="G93" t="s">
        <v>1395</v>
      </c>
      <c r="H93">
        <v>14.188000000000001</v>
      </c>
      <c r="I93">
        <v>0.40799999999999997</v>
      </c>
      <c r="J93">
        <v>0</v>
      </c>
      <c r="K93" t="s">
        <v>203</v>
      </c>
      <c r="L93" t="str">
        <f>IFERROR(VLOOKUP(C93,'Members List'!H:H,1,FALSE),"")</f>
        <v>Bruce Barrington</v>
      </c>
      <c r="M93" t="str">
        <f>IFERROR(VLOOKUP(L93,'Members List'!H:I,2,FALSE),"")</f>
        <v>Race - Masters U65</v>
      </c>
      <c r="N93">
        <v>2</v>
      </c>
    </row>
    <row r="94" spans="1:14" x14ac:dyDescent="0.25">
      <c r="A94">
        <v>20</v>
      </c>
      <c r="B94">
        <v>102</v>
      </c>
      <c r="C94" t="s">
        <v>197</v>
      </c>
      <c r="D94" t="s">
        <v>172</v>
      </c>
      <c r="E94" s="1">
        <v>9.0045138888888883E-3</v>
      </c>
      <c r="F94">
        <v>6</v>
      </c>
      <c r="G94" t="s">
        <v>1396</v>
      </c>
      <c r="H94">
        <v>14.337999999999999</v>
      </c>
      <c r="I94">
        <v>0.15</v>
      </c>
      <c r="J94">
        <v>0</v>
      </c>
      <c r="K94">
        <v>97</v>
      </c>
      <c r="L94" t="str">
        <f>IFERROR(VLOOKUP(C94,'Members List'!H:H,1,FALSE),"")</f>
        <v>Colin Day</v>
      </c>
      <c r="M94" t="str">
        <f>IFERROR(VLOOKUP(L94,'Members List'!H:I,2,FALSE),"")</f>
        <v>Race - Masters - Regional</v>
      </c>
      <c r="N94">
        <v>2</v>
      </c>
    </row>
    <row r="95" spans="1:14" x14ac:dyDescent="0.25">
      <c r="A95">
        <v>21</v>
      </c>
      <c r="B95">
        <v>62</v>
      </c>
      <c r="C95" t="s">
        <v>1397</v>
      </c>
      <c r="D95" t="s">
        <v>172</v>
      </c>
      <c r="E95" s="1">
        <v>9.019351851851853E-3</v>
      </c>
      <c r="F95">
        <v>6</v>
      </c>
      <c r="G95" t="s">
        <v>1398</v>
      </c>
      <c r="H95">
        <v>14.596</v>
      </c>
      <c r="I95">
        <v>0.25800000000000001</v>
      </c>
      <c r="J95">
        <v>0</v>
      </c>
      <c r="K95">
        <v>50</v>
      </c>
      <c r="L95" t="str">
        <f>IFERROR(VLOOKUP(C95,'Members List'!H:H,1,FALSE),"")</f>
        <v>Daniel Savage</v>
      </c>
      <c r="M95" t="str">
        <f>IFERROR(VLOOKUP(L95,'Members List'!H:I,2,FALSE),"")</f>
        <v>Race - Masters U65</v>
      </c>
      <c r="N95">
        <v>2</v>
      </c>
    </row>
    <row r="96" spans="1:14" x14ac:dyDescent="0.25">
      <c r="A96">
        <v>22</v>
      </c>
      <c r="B96">
        <v>14</v>
      </c>
      <c r="C96" t="s">
        <v>226</v>
      </c>
      <c r="D96" t="s">
        <v>172</v>
      </c>
      <c r="E96" s="1">
        <v>9.0233912037037036E-3</v>
      </c>
      <c r="F96">
        <v>6</v>
      </c>
      <c r="G96" t="s">
        <v>1399</v>
      </c>
      <c r="H96">
        <v>15.529</v>
      </c>
      <c r="I96">
        <v>0.93300000000000005</v>
      </c>
      <c r="J96">
        <v>0</v>
      </c>
      <c r="K96" t="s">
        <v>228</v>
      </c>
      <c r="L96" t="str">
        <f>IFERROR(VLOOKUP(C96,'Members List'!H:H,1,FALSE),"")</f>
        <v>Dave Baker</v>
      </c>
      <c r="M96" t="str">
        <f>IFERROR(VLOOKUP(L96,'Members List'!H:I,2,FALSE),"")</f>
        <v>Race - Masters - Regional</v>
      </c>
      <c r="N96">
        <v>2</v>
      </c>
    </row>
    <row r="97" spans="1:14" x14ac:dyDescent="0.25">
      <c r="A97">
        <v>23</v>
      </c>
      <c r="B97">
        <v>109</v>
      </c>
      <c r="C97" t="s">
        <v>1400</v>
      </c>
      <c r="D97" t="s">
        <v>172</v>
      </c>
      <c r="E97" s="1">
        <v>9.0154745370370371E-3</v>
      </c>
      <c r="F97">
        <v>6</v>
      </c>
      <c r="G97" t="s">
        <v>1401</v>
      </c>
      <c r="H97">
        <v>16.707999999999998</v>
      </c>
      <c r="I97">
        <v>1.179</v>
      </c>
      <c r="J97">
        <v>0</v>
      </c>
      <c r="K97">
        <v>94</v>
      </c>
      <c r="L97" t="str">
        <f>IFERROR(VLOOKUP(C97,'Members List'!H:H,1,FALSE),"")</f>
        <v>Darryl Harris</v>
      </c>
      <c r="M97" t="str">
        <f>IFERROR(VLOOKUP(L97,'Members List'!H:I,2,FALSE),"")</f>
        <v>Race - Masters - Regional</v>
      </c>
      <c r="N97">
        <v>2</v>
      </c>
    </row>
    <row r="98" spans="1:14" x14ac:dyDescent="0.25">
      <c r="A98">
        <v>24</v>
      </c>
      <c r="B98">
        <v>57</v>
      </c>
      <c r="C98" t="s">
        <v>1402</v>
      </c>
      <c r="D98" t="s">
        <v>172</v>
      </c>
      <c r="E98" s="1">
        <v>9.3391203703703709E-3</v>
      </c>
      <c r="F98">
        <v>6</v>
      </c>
      <c r="G98" t="s">
        <v>1403</v>
      </c>
      <c r="H98">
        <v>43.625</v>
      </c>
      <c r="I98">
        <v>26.917000000000002</v>
      </c>
      <c r="J98">
        <v>0</v>
      </c>
      <c r="K98">
        <v>54</v>
      </c>
      <c r="L98" t="str">
        <f>IFERROR(VLOOKUP(C98,'Members List'!H:H,1,FALSE),"")</f>
        <v>Peter McKiernan</v>
      </c>
      <c r="M98" t="str">
        <f>IFERROR(VLOOKUP(L98,'Members List'!H:I,2,FALSE),"")</f>
        <v>Race - Masters - Regional</v>
      </c>
      <c r="N98">
        <v>2</v>
      </c>
    </row>
    <row r="99" spans="1:14" x14ac:dyDescent="0.25">
      <c r="A99">
        <v>25</v>
      </c>
      <c r="B99">
        <v>82</v>
      </c>
      <c r="C99" t="s">
        <v>1131</v>
      </c>
      <c r="D99" t="s">
        <v>172</v>
      </c>
      <c r="E99" s="1">
        <v>9.5413078703703701E-3</v>
      </c>
      <c r="F99">
        <v>6</v>
      </c>
      <c r="G99" t="s">
        <v>1404</v>
      </c>
      <c r="H99">
        <v>59.161000000000001</v>
      </c>
      <c r="I99">
        <v>15.536</v>
      </c>
      <c r="J99">
        <v>0</v>
      </c>
      <c r="K99">
        <v>70</v>
      </c>
      <c r="L99" t="str">
        <f>IFERROR(VLOOKUP(C99,'Members List'!H:H,1,FALSE),"")</f>
        <v/>
      </c>
      <c r="M99" t="str">
        <f>IFERROR(VLOOKUP(L99,'Members List'!H:I,2,FALSE),"")</f>
        <v/>
      </c>
    </row>
    <row r="100" spans="1:14" x14ac:dyDescent="0.25">
      <c r="A100">
        <v>26</v>
      </c>
      <c r="B100">
        <v>3</v>
      </c>
      <c r="C100" t="s">
        <v>1405</v>
      </c>
      <c r="D100" t="s">
        <v>172</v>
      </c>
      <c r="E100" s="1">
        <v>1.1554780092592592E-2</v>
      </c>
      <c r="F100">
        <v>6</v>
      </c>
      <c r="G100" t="s">
        <v>1406</v>
      </c>
      <c r="H100" t="s">
        <v>1407</v>
      </c>
      <c r="I100" t="s">
        <v>1408</v>
      </c>
      <c r="J100">
        <v>0</v>
      </c>
      <c r="K100">
        <v>14</v>
      </c>
      <c r="L100" t="str">
        <f>IFERROR(VLOOKUP(C100,'Members List'!H:H,1,FALSE),"")</f>
        <v/>
      </c>
      <c r="M100" t="str">
        <f>IFERROR(VLOOKUP(L100,'Members List'!H:I,2,FALSE),"")</f>
        <v/>
      </c>
    </row>
    <row r="101" spans="1:14" x14ac:dyDescent="0.25">
      <c r="A101" t="s">
        <v>66</v>
      </c>
      <c r="B101">
        <v>53</v>
      </c>
      <c r="C101" t="s">
        <v>1409</v>
      </c>
      <c r="D101" t="s">
        <v>172</v>
      </c>
      <c r="E101" t="s">
        <v>68</v>
      </c>
      <c r="F101">
        <v>3</v>
      </c>
      <c r="G101" s="1">
        <v>4.0493020833333331E-2</v>
      </c>
      <c r="H101" t="s">
        <v>79</v>
      </c>
      <c r="I101" t="s">
        <v>79</v>
      </c>
      <c r="J101">
        <v>0</v>
      </c>
      <c r="K101">
        <v>35</v>
      </c>
      <c r="L101" t="str">
        <f>IFERROR(VLOOKUP(C101,'Members List'!H:H,1,FALSE),"")</f>
        <v>Koziba Ngubula</v>
      </c>
      <c r="M101" t="str">
        <f>IFERROR(VLOOKUP(L101,'Members List'!H:I,2,FALSE),"")</f>
        <v>Ride - Adult (19 - 64)</v>
      </c>
      <c r="N101">
        <v>2</v>
      </c>
    </row>
    <row r="102" spans="1:14" x14ac:dyDescent="0.25">
      <c r="A102" t="s">
        <v>66</v>
      </c>
      <c r="B102">
        <v>52</v>
      </c>
      <c r="C102" t="s">
        <v>917</v>
      </c>
      <c r="D102" t="s">
        <v>172</v>
      </c>
      <c r="E102" t="s">
        <v>68</v>
      </c>
      <c r="F102">
        <v>4</v>
      </c>
      <c r="G102" s="1">
        <v>3.7930486111111113E-2</v>
      </c>
      <c r="J102">
        <v>0</v>
      </c>
      <c r="K102">
        <v>57</v>
      </c>
      <c r="L102" t="str">
        <f>IFERROR(VLOOKUP(C102,'Members List'!H:H,1,FALSE),"")</f>
        <v/>
      </c>
      <c r="M102" t="str">
        <f>IFERROR(VLOOKUP(L102,'Members List'!H:I,2,FALSE),"")</f>
        <v/>
      </c>
    </row>
    <row r="103" spans="1:14" x14ac:dyDescent="0.25">
      <c r="A103" t="s">
        <v>66</v>
      </c>
      <c r="B103">
        <v>89</v>
      </c>
      <c r="C103" t="s">
        <v>1410</v>
      </c>
      <c r="D103" t="s">
        <v>172</v>
      </c>
      <c r="E103" t="s">
        <v>68</v>
      </c>
      <c r="F103">
        <v>4</v>
      </c>
      <c r="G103" s="1">
        <v>4.1039317129629632E-2</v>
      </c>
      <c r="J103">
        <v>0</v>
      </c>
      <c r="K103">
        <v>89</v>
      </c>
      <c r="L103" t="str">
        <f>IFERROR(VLOOKUP(C103,'Members List'!H:H,1,FALSE),"")</f>
        <v/>
      </c>
      <c r="M103" t="str">
        <f>IFERROR(VLOOKUP(L103,'Members List'!H:I,2,FALSE),"")</f>
        <v/>
      </c>
    </row>
    <row r="104" spans="1:14" x14ac:dyDescent="0.25">
      <c r="A104" t="s">
        <v>66</v>
      </c>
      <c r="B104">
        <v>75</v>
      </c>
      <c r="C104" t="s">
        <v>210</v>
      </c>
      <c r="D104" t="s">
        <v>172</v>
      </c>
      <c r="E104" t="s">
        <v>68</v>
      </c>
      <c r="G104">
        <v>0</v>
      </c>
      <c r="J104">
        <v>0</v>
      </c>
      <c r="K104">
        <v>65</v>
      </c>
      <c r="L104" t="str">
        <f>IFERROR(VLOOKUP(C104,'Members List'!H:H,1,FALSE),"")</f>
        <v>Ashton Sime</v>
      </c>
      <c r="M104" t="str">
        <f>IFERROR(VLOOKUP(L104,'Members List'!H:I,2,FALSE),"")</f>
        <v>Race - Kids (U9/U11/U13)</v>
      </c>
      <c r="N104">
        <v>2</v>
      </c>
    </row>
    <row r="105" spans="1:14" x14ac:dyDescent="0.25">
      <c r="A105" t="s">
        <v>66</v>
      </c>
      <c r="B105">
        <v>97</v>
      </c>
      <c r="C105" t="s">
        <v>1126</v>
      </c>
      <c r="D105" t="s">
        <v>172</v>
      </c>
      <c r="E105" t="s">
        <v>68</v>
      </c>
      <c r="G105">
        <v>0</v>
      </c>
      <c r="J105">
        <v>0</v>
      </c>
      <c r="K105">
        <v>86</v>
      </c>
      <c r="L105" t="str">
        <f>IFERROR(VLOOKUP(C105,'Members List'!H:H,1,FALSE),"")</f>
        <v/>
      </c>
      <c r="M105" t="str">
        <f>IFERROR(VLOOKUP(L105,'Members List'!H:I,2,FALSE),"")</f>
        <v/>
      </c>
    </row>
    <row r="106" spans="1:14" x14ac:dyDescent="0.25">
      <c r="A106" t="s">
        <v>66</v>
      </c>
      <c r="B106">
        <v>117</v>
      </c>
      <c r="C106" t="s">
        <v>1411</v>
      </c>
      <c r="D106" t="s">
        <v>172</v>
      </c>
      <c r="E106" t="s">
        <v>68</v>
      </c>
      <c r="G106">
        <v>0</v>
      </c>
      <c r="J106">
        <v>0</v>
      </c>
      <c r="L106" t="str">
        <f>IFERROR(VLOOKUP(C106,'Members List'!H:H,1,FALSE),"")</f>
        <v/>
      </c>
      <c r="M106" t="str">
        <f>IFERROR(VLOOKUP(L106,'Members List'!H:I,2,FALSE),"")</f>
        <v/>
      </c>
    </row>
    <row r="107" spans="1:14" x14ac:dyDescent="0.25">
      <c r="A107" t="s">
        <v>66</v>
      </c>
      <c r="B107">
        <v>123</v>
      </c>
      <c r="C107" t="s">
        <v>896</v>
      </c>
      <c r="D107" t="s">
        <v>172</v>
      </c>
      <c r="E107" t="s">
        <v>68</v>
      </c>
      <c r="G107">
        <v>0</v>
      </c>
      <c r="J107">
        <v>0</v>
      </c>
      <c r="L107" t="str">
        <f>IFERROR(VLOOKUP(C107,'Members List'!H:H,1,FALSE),"")</f>
        <v/>
      </c>
      <c r="M107" t="str">
        <f>IFERROR(VLOOKUP(L107,'Members List'!H:I,2,FALSE),"")</f>
        <v/>
      </c>
    </row>
    <row r="108" spans="1:14" x14ac:dyDescent="0.25">
      <c r="A108" t="s">
        <v>66</v>
      </c>
      <c r="B108">
        <v>131</v>
      </c>
      <c r="C108" t="s">
        <v>229</v>
      </c>
      <c r="D108" t="s">
        <v>172</v>
      </c>
      <c r="E108" t="s">
        <v>68</v>
      </c>
      <c r="G108">
        <v>0</v>
      </c>
      <c r="J108">
        <v>0</v>
      </c>
      <c r="L108" t="str">
        <f>IFERROR(VLOOKUP(C108,'Members List'!H:H,1,FALSE),"")</f>
        <v/>
      </c>
      <c r="M108" t="str">
        <f>IFERROR(VLOOKUP(L108,'Members List'!H:I,2,FALSE),"")</f>
        <v/>
      </c>
    </row>
    <row r="109" spans="1:14" x14ac:dyDescent="0.25">
      <c r="A109" t="s">
        <v>66</v>
      </c>
      <c r="B109">
        <v>116</v>
      </c>
      <c r="C109" t="s">
        <v>204</v>
      </c>
      <c r="D109" t="s">
        <v>172</v>
      </c>
      <c r="E109" t="s">
        <v>68</v>
      </c>
      <c r="G109">
        <v>0</v>
      </c>
      <c r="J109">
        <v>0</v>
      </c>
      <c r="L109" t="str">
        <f>IFERROR(VLOOKUP(C109,'Members List'!H:H,1,FALSE),"")</f>
        <v>Mark Antoniades</v>
      </c>
      <c r="M109" t="str">
        <f>IFERROR(VLOOKUP(L109,'Members List'!H:I,2,FALSE),"")</f>
        <v>Race - Masters (U65)</v>
      </c>
      <c r="N109">
        <v>2</v>
      </c>
    </row>
    <row r="110" spans="1:14" x14ac:dyDescent="0.25">
      <c r="A110">
        <v>1</v>
      </c>
      <c r="B110">
        <v>55</v>
      </c>
      <c r="C110" t="s">
        <v>252</v>
      </c>
      <c r="D110" t="s">
        <v>253</v>
      </c>
      <c r="E110" s="1">
        <v>1.0611319444444446E-2</v>
      </c>
      <c r="F110">
        <v>6</v>
      </c>
      <c r="G110" t="s">
        <v>1412</v>
      </c>
      <c r="H110">
        <v>0</v>
      </c>
      <c r="I110">
        <v>0</v>
      </c>
      <c r="J110">
        <v>0</v>
      </c>
      <c r="K110">
        <v>55</v>
      </c>
      <c r="L110" t="str">
        <f>IFERROR(VLOOKUP(C110,'Members List'!H:H,1,FALSE),"")</f>
        <v/>
      </c>
      <c r="M110" t="str">
        <f>IFERROR(VLOOKUP(L110,'Members List'!H:I,2,FALSE),"")</f>
        <v/>
      </c>
    </row>
    <row r="111" spans="1:14" x14ac:dyDescent="0.25">
      <c r="A111">
        <v>2</v>
      </c>
      <c r="B111">
        <v>41</v>
      </c>
      <c r="C111" t="s">
        <v>1413</v>
      </c>
      <c r="D111" t="s">
        <v>253</v>
      </c>
      <c r="E111" s="1">
        <v>1.0617372685185186E-2</v>
      </c>
      <c r="F111">
        <v>6</v>
      </c>
      <c r="G111" t="s">
        <v>1414</v>
      </c>
      <c r="H111">
        <v>0.71099999999999997</v>
      </c>
      <c r="I111">
        <v>0.71099999999999997</v>
      </c>
      <c r="J111">
        <v>0</v>
      </c>
      <c r="K111">
        <v>31</v>
      </c>
      <c r="L111" t="str">
        <f>IFERROR(VLOOKUP(C111,'Members List'!H:H,1,FALSE),"")</f>
        <v/>
      </c>
      <c r="M111" t="str">
        <f>IFERROR(VLOOKUP(L111,'Members List'!H:I,2,FALSE),"")</f>
        <v/>
      </c>
    </row>
    <row r="112" spans="1:14" x14ac:dyDescent="0.25">
      <c r="A112">
        <v>2</v>
      </c>
      <c r="B112">
        <v>9</v>
      </c>
      <c r="C112" t="s">
        <v>958</v>
      </c>
      <c r="D112" t="s">
        <v>235</v>
      </c>
      <c r="E112" s="1">
        <v>1.0376712962962963E-2</v>
      </c>
      <c r="F112">
        <v>5</v>
      </c>
      <c r="G112" t="s">
        <v>1415</v>
      </c>
      <c r="H112">
        <v>0</v>
      </c>
      <c r="I112">
        <v>0</v>
      </c>
      <c r="J112">
        <v>0</v>
      </c>
      <c r="K112">
        <v>9</v>
      </c>
      <c r="L112" t="str">
        <f>IFERROR(VLOOKUP(C112,'Members List'!H:H,1,FALSE),"")</f>
        <v/>
      </c>
      <c r="M112" t="str">
        <f>IFERROR(VLOOKUP(L112,'Members List'!H:I,2,FALSE),"")</f>
        <v/>
      </c>
    </row>
    <row r="113" spans="1:14" x14ac:dyDescent="0.25">
      <c r="A113">
        <v>3</v>
      </c>
      <c r="B113">
        <v>2</v>
      </c>
      <c r="C113" t="s">
        <v>938</v>
      </c>
      <c r="D113" t="s">
        <v>235</v>
      </c>
      <c r="E113" s="1">
        <v>1.0374826388888888E-2</v>
      </c>
      <c r="F113">
        <v>5</v>
      </c>
      <c r="G113" t="s">
        <v>1416</v>
      </c>
      <c r="H113">
        <v>0.193</v>
      </c>
      <c r="I113">
        <v>0.193</v>
      </c>
      <c r="J113">
        <v>0</v>
      </c>
      <c r="K113">
        <v>2</v>
      </c>
      <c r="L113" t="str">
        <f>IFERROR(VLOOKUP(C113,'Members List'!H:H,1,FALSE),"")</f>
        <v>Craig Wilson</v>
      </c>
      <c r="M113" t="str">
        <f>IFERROR(VLOOKUP(L113,'Members List'!H:I,2,FALSE),"")</f>
        <v>Race - Masters - Regional</v>
      </c>
      <c r="N113">
        <v>12</v>
      </c>
    </row>
    <row r="114" spans="1:14" x14ac:dyDescent="0.25">
      <c r="A114">
        <v>4</v>
      </c>
      <c r="B114">
        <v>50</v>
      </c>
      <c r="C114" t="s">
        <v>1417</v>
      </c>
      <c r="D114" t="s">
        <v>235</v>
      </c>
      <c r="E114" s="1">
        <v>1.0378263888888888E-2</v>
      </c>
      <c r="F114">
        <v>5</v>
      </c>
      <c r="G114" t="s">
        <v>1418</v>
      </c>
      <c r="H114">
        <v>0.249</v>
      </c>
      <c r="I114">
        <v>5.6000000000000001E-2</v>
      </c>
      <c r="J114">
        <v>0</v>
      </c>
      <c r="K114">
        <v>58</v>
      </c>
      <c r="L114" t="str">
        <f>IFERROR(VLOOKUP(C114,'Members List'!H:H,1,FALSE),"")</f>
        <v/>
      </c>
      <c r="M114" t="str">
        <f>IFERROR(VLOOKUP(L114,'Members List'!H:I,2,FALSE),"")</f>
        <v/>
      </c>
    </row>
    <row r="115" spans="1:14" x14ac:dyDescent="0.25">
      <c r="A115">
        <v>5</v>
      </c>
      <c r="B115">
        <v>106</v>
      </c>
      <c r="C115" t="s">
        <v>99</v>
      </c>
      <c r="D115" t="s">
        <v>235</v>
      </c>
      <c r="E115" s="1">
        <v>1.03834375E-2</v>
      </c>
      <c r="F115">
        <v>5</v>
      </c>
      <c r="G115" t="s">
        <v>1419</v>
      </c>
      <c r="H115">
        <v>0.621</v>
      </c>
      <c r="I115">
        <v>0.372</v>
      </c>
      <c r="J115">
        <v>0</v>
      </c>
      <c r="K115">
        <v>92</v>
      </c>
      <c r="L115" t="str">
        <f>IFERROR(VLOOKUP(C115,'Members List'!H:H,1,FALSE),"")</f>
        <v>Peter Clark</v>
      </c>
      <c r="M115" t="str">
        <f>IFERROR(VLOOKUP(L115,'Members List'!H:I,2,FALSE),"")</f>
        <v>Race - Masters U65</v>
      </c>
      <c r="N115">
        <v>8</v>
      </c>
    </row>
    <row r="116" spans="1:14" x14ac:dyDescent="0.25">
      <c r="A116">
        <v>6</v>
      </c>
      <c r="B116">
        <v>77</v>
      </c>
      <c r="C116" t="s">
        <v>255</v>
      </c>
      <c r="D116" t="s">
        <v>235</v>
      </c>
      <c r="E116" s="1">
        <v>1.0404687499999999E-2</v>
      </c>
      <c r="F116">
        <v>5</v>
      </c>
      <c r="G116" t="s">
        <v>1420</v>
      </c>
      <c r="H116">
        <v>2.665</v>
      </c>
      <c r="I116">
        <v>2.044</v>
      </c>
      <c r="J116">
        <v>0</v>
      </c>
      <c r="K116">
        <v>67</v>
      </c>
      <c r="L116" t="str">
        <f>IFERROR(VLOOKUP(C116,'Members List'!H:H,1,FALSE),"")</f>
        <v/>
      </c>
      <c r="M116" t="str">
        <f>IFERROR(VLOOKUP(L116,'Members List'!H:I,2,FALSE),"")</f>
        <v/>
      </c>
    </row>
    <row r="117" spans="1:14" x14ac:dyDescent="0.25">
      <c r="A117">
        <v>7</v>
      </c>
      <c r="B117">
        <v>99</v>
      </c>
      <c r="C117" t="s">
        <v>248</v>
      </c>
      <c r="D117" t="s">
        <v>235</v>
      </c>
      <c r="E117" s="1">
        <v>1.0608831018518519E-2</v>
      </c>
      <c r="F117">
        <v>5</v>
      </c>
      <c r="G117" t="s">
        <v>1421</v>
      </c>
      <c r="H117">
        <v>21.669</v>
      </c>
      <c r="I117">
        <v>19.004000000000001</v>
      </c>
      <c r="J117">
        <v>0</v>
      </c>
      <c r="K117">
        <v>98</v>
      </c>
      <c r="L117" t="str">
        <f>IFERROR(VLOOKUP(C117,'Members List'!H:H,1,FALSE),"")</f>
        <v>Andrew Lindsay</v>
      </c>
      <c r="M117" t="str">
        <f>IFERROR(VLOOKUP(L117,'Members List'!H:I,2,FALSE),"")</f>
        <v>Race - Junior (U15/U17/U19)</v>
      </c>
      <c r="N117">
        <v>5</v>
      </c>
    </row>
    <row r="118" spans="1:14" x14ac:dyDescent="0.25">
      <c r="A118">
        <v>8</v>
      </c>
      <c r="B118">
        <v>12</v>
      </c>
      <c r="C118" t="s">
        <v>244</v>
      </c>
      <c r="D118" t="s">
        <v>235</v>
      </c>
      <c r="E118" s="1">
        <v>1.0645034722222222E-2</v>
      </c>
      <c r="F118">
        <v>5</v>
      </c>
      <c r="G118" t="s">
        <v>1422</v>
      </c>
      <c r="H118">
        <v>24.577999999999999</v>
      </c>
      <c r="I118">
        <v>2.9089999999999998</v>
      </c>
      <c r="J118">
        <v>0</v>
      </c>
      <c r="K118">
        <v>8</v>
      </c>
      <c r="L118" t="str">
        <f>IFERROR(VLOOKUP(C118,'Members List'!H:H,1,FALSE),"")</f>
        <v>Tony Da Silva</v>
      </c>
      <c r="M118" t="str">
        <f>IFERROR(VLOOKUP(L118,'Members List'!H:I,2,FALSE),"")</f>
        <v>Race - Masters U65</v>
      </c>
      <c r="N118">
        <v>3</v>
      </c>
    </row>
    <row r="119" spans="1:14" x14ac:dyDescent="0.25">
      <c r="A119" t="s">
        <v>66</v>
      </c>
      <c r="B119">
        <v>44</v>
      </c>
      <c r="C119" t="s">
        <v>223</v>
      </c>
      <c r="D119" t="s">
        <v>235</v>
      </c>
      <c r="E119" t="s">
        <v>68</v>
      </c>
      <c r="F119">
        <v>4</v>
      </c>
      <c r="G119" t="s">
        <v>1423</v>
      </c>
      <c r="J119">
        <v>0</v>
      </c>
      <c r="K119" t="s">
        <v>225</v>
      </c>
      <c r="L119" t="str">
        <f>IFERROR(VLOOKUP(C119,'Members List'!H:H,1,FALSE),"")</f>
        <v>Nick Cowie</v>
      </c>
      <c r="M119" t="str">
        <f>IFERROR(VLOOKUP(L119,'Members List'!H:I,2,FALSE),"")</f>
        <v>Race - Masters - Regional</v>
      </c>
      <c r="N119">
        <v>2</v>
      </c>
    </row>
    <row r="120" spans="1:14" x14ac:dyDescent="0.25">
      <c r="A120" s="38">
        <v>1</v>
      </c>
      <c r="B120" s="38">
        <v>122</v>
      </c>
      <c r="C120" s="38" t="s">
        <v>931</v>
      </c>
      <c r="D120" s="38" t="s">
        <v>235</v>
      </c>
      <c r="E120" s="38" t="s">
        <v>68</v>
      </c>
      <c r="F120" s="38"/>
      <c r="G120" s="38">
        <v>0</v>
      </c>
      <c r="H120" s="38"/>
      <c r="I120" s="38"/>
      <c r="J120" s="38">
        <v>0</v>
      </c>
      <c r="K120" s="38"/>
      <c r="L120" t="str">
        <f>IFERROR(VLOOKUP(C120,'Members List'!H:H,1,FALSE),"")</f>
        <v/>
      </c>
      <c r="M120" t="str">
        <f>IFERROR(VLOOKUP(L120,'Members List'!H:I,2,FALSE),"")</f>
        <v/>
      </c>
    </row>
    <row r="121" spans="1:14" x14ac:dyDescent="0.25">
      <c r="A121">
        <v>1</v>
      </c>
      <c r="B121">
        <v>22</v>
      </c>
      <c r="C121" t="s">
        <v>1424</v>
      </c>
      <c r="D121" t="s">
        <v>256</v>
      </c>
      <c r="E121" s="1">
        <v>1.117996527777778E-2</v>
      </c>
      <c r="F121">
        <v>5</v>
      </c>
      <c r="G121" t="s">
        <v>1425</v>
      </c>
      <c r="H121">
        <v>0</v>
      </c>
      <c r="I121">
        <v>0</v>
      </c>
      <c r="J121">
        <v>0</v>
      </c>
      <c r="K121">
        <v>29</v>
      </c>
      <c r="L121" t="str">
        <f>IFERROR(VLOOKUP(C121,'Members List'!H:H,1,FALSE),"")</f>
        <v/>
      </c>
      <c r="M121" t="str">
        <f>IFERROR(VLOOKUP(L121,'Members List'!H:I,2,FALSE),"")</f>
        <v/>
      </c>
    </row>
    <row r="122" spans="1:14" x14ac:dyDescent="0.25">
      <c r="A122">
        <v>2</v>
      </c>
      <c r="B122">
        <v>33</v>
      </c>
      <c r="C122" t="s">
        <v>1426</v>
      </c>
      <c r="D122" t="s">
        <v>256</v>
      </c>
      <c r="E122" s="1">
        <v>1.1191412037037038E-2</v>
      </c>
      <c r="F122">
        <v>5</v>
      </c>
      <c r="G122" t="s">
        <v>1427</v>
      </c>
      <c r="H122">
        <v>1.484</v>
      </c>
      <c r="I122">
        <v>1.484</v>
      </c>
      <c r="J122">
        <v>0</v>
      </c>
      <c r="K122">
        <v>22</v>
      </c>
      <c r="L122" t="str">
        <f>IFERROR(VLOOKUP(C122,'Members List'!H:H,1,FALSE),"")</f>
        <v/>
      </c>
      <c r="M122" t="str">
        <f>IFERROR(VLOOKUP(L122,'Members List'!H:I,2,FALSE),"")</f>
        <v/>
      </c>
    </row>
    <row r="123" spans="1:14" x14ac:dyDescent="0.25">
      <c r="A123">
        <v>3</v>
      </c>
      <c r="B123">
        <v>63</v>
      </c>
      <c r="C123" t="s">
        <v>1428</v>
      </c>
      <c r="D123" t="s">
        <v>256</v>
      </c>
      <c r="E123" s="1">
        <v>1.1240682870370373E-2</v>
      </c>
      <c r="F123">
        <v>5</v>
      </c>
      <c r="G123" t="s">
        <v>1429</v>
      </c>
      <c r="H123">
        <v>5.52</v>
      </c>
      <c r="I123">
        <v>4.0359999999999996</v>
      </c>
      <c r="J123">
        <v>0</v>
      </c>
      <c r="K123">
        <v>49</v>
      </c>
      <c r="L123" t="str">
        <f>IFERROR(VLOOKUP(C123,'Members List'!H:H,1,FALSE),"")</f>
        <v/>
      </c>
      <c r="M123" t="str">
        <f>IFERROR(VLOOKUP(L123,'Members List'!H:I,2,FALSE),"")</f>
        <v/>
      </c>
    </row>
    <row r="124" spans="1:14" x14ac:dyDescent="0.25">
      <c r="A124">
        <v>4</v>
      </c>
      <c r="B124">
        <v>90</v>
      </c>
      <c r="C124" t="s">
        <v>1430</v>
      </c>
      <c r="D124" t="s">
        <v>256</v>
      </c>
      <c r="E124" s="1">
        <v>1.060111111111111E-2</v>
      </c>
      <c r="F124">
        <v>5</v>
      </c>
      <c r="G124" t="s">
        <v>1431</v>
      </c>
      <c r="H124">
        <v>16.277000000000001</v>
      </c>
      <c r="I124">
        <v>10.757</v>
      </c>
      <c r="J124">
        <v>0</v>
      </c>
      <c r="K124">
        <v>79</v>
      </c>
      <c r="L124" t="str">
        <f>IFERROR(VLOOKUP(C124,'Members List'!H:H,1,FALSE),"")</f>
        <v/>
      </c>
      <c r="M124" t="str">
        <f>IFERROR(VLOOKUP(L124,'Members List'!H:I,2,FALSE),"")</f>
        <v/>
      </c>
    </row>
    <row r="125" spans="1:14" x14ac:dyDescent="0.25">
      <c r="A125">
        <v>5</v>
      </c>
      <c r="B125">
        <v>35</v>
      </c>
      <c r="C125" t="s">
        <v>1432</v>
      </c>
      <c r="D125" t="s">
        <v>256</v>
      </c>
      <c r="E125" s="1">
        <v>1.1023194444444445E-2</v>
      </c>
      <c r="F125">
        <v>5</v>
      </c>
      <c r="G125" t="s">
        <v>1433</v>
      </c>
      <c r="H125">
        <v>55.186999999999998</v>
      </c>
      <c r="I125">
        <v>38.909999999999997</v>
      </c>
      <c r="J125">
        <v>0</v>
      </c>
      <c r="K125">
        <v>45</v>
      </c>
      <c r="L125" t="str">
        <f>IFERROR(VLOOKUP(C125,'Members List'!H:H,1,FALSE),"")</f>
        <v/>
      </c>
      <c r="M125" t="str">
        <f>IFERROR(VLOOKUP(L125,'Members List'!H:I,2,FALSE),"")</f>
        <v/>
      </c>
    </row>
    <row r="126" spans="1:14" x14ac:dyDescent="0.25">
      <c r="A126">
        <v>6</v>
      </c>
      <c r="B126">
        <v>15</v>
      </c>
      <c r="C126" t="s">
        <v>1197</v>
      </c>
      <c r="D126" t="s">
        <v>256</v>
      </c>
      <c r="E126" s="1">
        <v>1.1028333333333334E-2</v>
      </c>
      <c r="F126">
        <v>5</v>
      </c>
      <c r="G126" t="s">
        <v>1434</v>
      </c>
      <c r="H126">
        <v>55.914000000000001</v>
      </c>
      <c r="I126">
        <v>0.72699999999999998</v>
      </c>
      <c r="J126">
        <v>0</v>
      </c>
      <c r="K126">
        <v>7</v>
      </c>
      <c r="L126" t="str">
        <f>IFERROR(VLOOKUP(C126,'Members List'!H:H,1,FALSE),"")</f>
        <v>Luba Kovalenko</v>
      </c>
      <c r="M126" t="str">
        <f>IFERROR(VLOOKUP(L126,'Members List'!H:I,2,FALSE),"")</f>
        <v>Race - Masters U65</v>
      </c>
      <c r="N126">
        <v>10</v>
      </c>
    </row>
    <row r="127" spans="1:14" x14ac:dyDescent="0.25">
      <c r="A127">
        <v>7</v>
      </c>
      <c r="B127">
        <v>48</v>
      </c>
      <c r="C127" t="s">
        <v>1435</v>
      </c>
      <c r="D127" t="s">
        <v>256</v>
      </c>
      <c r="E127" s="1">
        <v>1.0671851851851851E-2</v>
      </c>
      <c r="F127">
        <v>4</v>
      </c>
      <c r="G127" t="s">
        <v>1436</v>
      </c>
      <c r="H127" t="s">
        <v>70</v>
      </c>
      <c r="I127" t="s">
        <v>70</v>
      </c>
      <c r="J127">
        <v>0</v>
      </c>
      <c r="K127">
        <v>32</v>
      </c>
      <c r="L127" t="str">
        <f>IFERROR(VLOOKUP(C127,'Members List'!H:H,1,FALSE),"")</f>
        <v/>
      </c>
      <c r="M127" t="str">
        <f>IFERROR(VLOOKUP(L127,'Members List'!H:I,2,FALSE),"")</f>
        <v/>
      </c>
    </row>
    <row r="128" spans="1:14" x14ac:dyDescent="0.25">
      <c r="A128">
        <v>1</v>
      </c>
      <c r="B128">
        <v>10</v>
      </c>
      <c r="C128" t="s">
        <v>1437</v>
      </c>
      <c r="D128" t="s">
        <v>270</v>
      </c>
      <c r="E128" s="1">
        <v>1.0768368055555555E-2</v>
      </c>
      <c r="F128">
        <v>4</v>
      </c>
      <c r="G128" t="s">
        <v>1438</v>
      </c>
      <c r="H128">
        <v>0</v>
      </c>
      <c r="I128">
        <v>0</v>
      </c>
      <c r="J128">
        <v>0</v>
      </c>
      <c r="K128">
        <v>1</v>
      </c>
      <c r="L128" t="str">
        <f>IFERROR(VLOOKUP(C128,'Members List'!H:H,1,FALSE),"")</f>
        <v/>
      </c>
      <c r="M128" t="str">
        <f>IFERROR(VLOOKUP(L128,'Members List'!H:I,2,FALSE),"")</f>
        <v/>
      </c>
    </row>
    <row r="129" spans="1:14" x14ac:dyDescent="0.25">
      <c r="A129">
        <v>2</v>
      </c>
      <c r="B129">
        <v>19</v>
      </c>
      <c r="C129" t="s">
        <v>1439</v>
      </c>
      <c r="D129" t="s">
        <v>270</v>
      </c>
      <c r="E129" s="1">
        <v>1.0889062499999999E-2</v>
      </c>
      <c r="F129">
        <v>4</v>
      </c>
      <c r="G129" t="s">
        <v>1440</v>
      </c>
      <c r="H129">
        <v>11.382999999999999</v>
      </c>
      <c r="I129">
        <v>11.382999999999999</v>
      </c>
      <c r="J129">
        <v>0</v>
      </c>
      <c r="K129">
        <v>5</v>
      </c>
      <c r="L129" t="str">
        <f>IFERROR(VLOOKUP(C129,'Members List'!H:H,1,FALSE),"")</f>
        <v>Guy Pertwee</v>
      </c>
      <c r="M129" t="str">
        <f>IFERROR(VLOOKUP(L129,'Members List'!H:I,2,FALSE),"")</f>
        <v>Race - Kids (U9/U11/U13)</v>
      </c>
      <c r="N129">
        <v>12</v>
      </c>
    </row>
    <row r="130" spans="1:14" x14ac:dyDescent="0.25">
      <c r="A130">
        <v>3</v>
      </c>
      <c r="B130">
        <v>20</v>
      </c>
      <c r="C130" t="s">
        <v>1441</v>
      </c>
      <c r="D130" t="s">
        <v>270</v>
      </c>
      <c r="E130" s="1">
        <v>1.0895150462962964E-2</v>
      </c>
      <c r="F130">
        <v>4</v>
      </c>
      <c r="G130" t="s">
        <v>1442</v>
      </c>
      <c r="H130">
        <v>12.185</v>
      </c>
      <c r="I130">
        <v>0.80200000000000005</v>
      </c>
      <c r="J130">
        <v>0</v>
      </c>
      <c r="K130">
        <v>30</v>
      </c>
      <c r="L130" t="str">
        <f>IFERROR(VLOOKUP(C130,'Members List'!H:H,1,FALSE),"")</f>
        <v>Richard Pertwee</v>
      </c>
      <c r="M130" t="str">
        <f>IFERROR(VLOOKUP(L130,'Members List'!H:I,2,FALSE),"")</f>
        <v>Race - Masters - Regional</v>
      </c>
      <c r="N130">
        <v>8</v>
      </c>
    </row>
    <row r="131" spans="1:14" x14ac:dyDescent="0.25">
      <c r="A131">
        <v>4</v>
      </c>
      <c r="B131">
        <v>105</v>
      </c>
      <c r="C131" t="s">
        <v>1443</v>
      </c>
      <c r="D131" t="s">
        <v>270</v>
      </c>
      <c r="E131" s="1">
        <v>1.143505787037037E-2</v>
      </c>
      <c r="F131">
        <v>4</v>
      </c>
      <c r="G131" t="s">
        <v>1444</v>
      </c>
      <c r="H131">
        <v>57.052999999999997</v>
      </c>
      <c r="I131">
        <v>44.868000000000002</v>
      </c>
      <c r="J131">
        <v>0</v>
      </c>
      <c r="K131">
        <v>95</v>
      </c>
      <c r="L131" t="str">
        <f>IFERROR(VLOOKUP(C131,'Members List'!H:H,1,FALSE),"")</f>
        <v>Caroline Clark</v>
      </c>
      <c r="M131" t="str">
        <f>IFERROR(VLOOKUP(L131,'Members List'!H:I,2,FALSE),"")</f>
        <v>3 Day Mship</v>
      </c>
      <c r="N131">
        <v>5</v>
      </c>
    </row>
    <row r="132" spans="1:14" x14ac:dyDescent="0.25">
      <c r="A132">
        <v>5</v>
      </c>
      <c r="B132">
        <v>1</v>
      </c>
      <c r="D132" t="s">
        <v>270</v>
      </c>
      <c r="E132" s="1">
        <v>1.1432118055555556E-2</v>
      </c>
      <c r="F132">
        <v>4</v>
      </c>
      <c r="G132" t="s">
        <v>1445</v>
      </c>
      <c r="H132">
        <v>57.069000000000003</v>
      </c>
      <c r="I132">
        <v>1.6E-2</v>
      </c>
      <c r="J132">
        <v>0</v>
      </c>
      <c r="K132">
        <v>96</v>
      </c>
      <c r="L132" t="str">
        <f>IFERROR(VLOOKUP(C132,'Members List'!H:H,1,FALSE),"")</f>
        <v/>
      </c>
      <c r="M132" t="str">
        <f>IFERROR(VLOOKUP(L132,'Members List'!H:I,2,FALSE),"")</f>
        <v/>
      </c>
    </row>
    <row r="133" spans="1:14" x14ac:dyDescent="0.25">
      <c r="A133">
        <v>6</v>
      </c>
      <c r="B133">
        <v>43</v>
      </c>
      <c r="C133" t="s">
        <v>970</v>
      </c>
      <c r="D133" t="s">
        <v>270</v>
      </c>
      <c r="E133" s="1">
        <v>1.1526319444444445E-2</v>
      </c>
      <c r="F133">
        <v>4</v>
      </c>
      <c r="G133" t="s">
        <v>1446</v>
      </c>
      <c r="H133" t="s">
        <v>1447</v>
      </c>
      <c r="I133">
        <v>8.84</v>
      </c>
      <c r="J133">
        <v>0</v>
      </c>
      <c r="K133">
        <v>39</v>
      </c>
      <c r="L133" t="str">
        <f>IFERROR(VLOOKUP(C133,'Members List'!H:H,1,FALSE),"")</f>
        <v>Simon Stolton</v>
      </c>
      <c r="M133" t="str">
        <f>IFERROR(VLOOKUP(L133,'Members List'!H:I,2,FALSE),"")</f>
        <v>Race - Masters U65</v>
      </c>
      <c r="N133">
        <v>3</v>
      </c>
    </row>
    <row r="134" spans="1:14" x14ac:dyDescent="0.25">
      <c r="A134">
        <v>7</v>
      </c>
      <c r="B134">
        <v>18</v>
      </c>
      <c r="C134" t="s">
        <v>1448</v>
      </c>
      <c r="D134" t="s">
        <v>270</v>
      </c>
      <c r="E134" s="1">
        <v>1.1702581018518518E-2</v>
      </c>
      <c r="F134">
        <v>4</v>
      </c>
      <c r="G134" t="s">
        <v>1449</v>
      </c>
      <c r="H134" t="s">
        <v>1450</v>
      </c>
      <c r="I134">
        <v>16.364000000000001</v>
      </c>
      <c r="J134">
        <v>0</v>
      </c>
      <c r="K134" t="s">
        <v>1451</v>
      </c>
      <c r="L134" t="str">
        <f>IFERROR(VLOOKUP(C134,'Members List'!H:H,1,FALSE),"")</f>
        <v>Vanessa Baker</v>
      </c>
      <c r="M134" t="str">
        <f>IFERROR(VLOOKUP(L134,'Members List'!H:I,2,FALSE),"")</f>
        <v>Race - Kids (U9/U11/U13)</v>
      </c>
      <c r="N134">
        <v>2</v>
      </c>
    </row>
    <row r="135" spans="1:14" x14ac:dyDescent="0.25">
      <c r="A135">
        <v>8</v>
      </c>
      <c r="B135">
        <v>56</v>
      </c>
      <c r="C135" t="s">
        <v>963</v>
      </c>
      <c r="D135" t="s">
        <v>270</v>
      </c>
      <c r="E135" s="1">
        <v>1.1725717592592591E-2</v>
      </c>
      <c r="F135">
        <v>4</v>
      </c>
      <c r="G135" t="s">
        <v>1452</v>
      </c>
      <c r="H135" t="s">
        <v>1453</v>
      </c>
      <c r="I135">
        <v>0.67900000000000005</v>
      </c>
      <c r="J135">
        <v>0</v>
      </c>
      <c r="K135">
        <v>36</v>
      </c>
      <c r="L135" t="str">
        <f>IFERROR(VLOOKUP(C135,'Members List'!H:H,1,FALSE),"")</f>
        <v/>
      </c>
      <c r="M135" t="str">
        <f>IFERROR(VLOOKUP(L135,'Members List'!H:I,2,FALSE),"")</f>
        <v/>
      </c>
    </row>
    <row r="136" spans="1:14" x14ac:dyDescent="0.25">
      <c r="A136">
        <v>9</v>
      </c>
      <c r="B136">
        <v>52</v>
      </c>
      <c r="C136" t="s">
        <v>265</v>
      </c>
      <c r="D136" t="s">
        <v>270</v>
      </c>
      <c r="E136" s="1">
        <v>1.171443287037037E-2</v>
      </c>
      <c r="F136">
        <v>4</v>
      </c>
      <c r="G136" t="s">
        <v>1454</v>
      </c>
      <c r="H136" t="s">
        <v>1455</v>
      </c>
      <c r="I136">
        <v>0.67300000000000004</v>
      </c>
      <c r="J136">
        <v>0</v>
      </c>
      <c r="K136" t="s">
        <v>267</v>
      </c>
      <c r="L136" t="str">
        <f>IFERROR(VLOOKUP(C136,'Members List'!H:H,1,FALSE),"")</f>
        <v>Michelle Baker</v>
      </c>
      <c r="M136" t="str">
        <f>IFERROR(VLOOKUP(L136,'Members List'!H:I,2,FALSE),"")</f>
        <v>Race - Masters - Regional</v>
      </c>
      <c r="N136">
        <v>2</v>
      </c>
    </row>
    <row r="137" spans="1:14" x14ac:dyDescent="0.25">
      <c r="A137">
        <v>10</v>
      </c>
      <c r="B137">
        <v>61</v>
      </c>
      <c r="C137" t="s">
        <v>1228</v>
      </c>
      <c r="D137" t="s">
        <v>270</v>
      </c>
      <c r="E137" s="1">
        <v>1.1732476851851852E-2</v>
      </c>
      <c r="F137">
        <v>4</v>
      </c>
      <c r="G137" t="s">
        <v>1456</v>
      </c>
      <c r="H137" t="s">
        <v>1457</v>
      </c>
      <c r="I137">
        <v>0.38300000000000001</v>
      </c>
      <c r="J137">
        <v>0</v>
      </c>
      <c r="K137">
        <v>51</v>
      </c>
      <c r="L137" t="str">
        <f>IFERROR(VLOOKUP(C137,'Members List'!H:H,1,FALSE),"")</f>
        <v>Michael Backshall</v>
      </c>
      <c r="M137" t="str">
        <f>IFERROR(VLOOKUP(L137,'Members List'!H:I,2,FALSE),"")</f>
        <v>Race - Masters</v>
      </c>
      <c r="N137">
        <v>2</v>
      </c>
    </row>
  </sheetData>
  <sheetProtection algorithmName="SHA-512" hashValue="zQtyYW8AiHBZRV9JS3tBJkwN4rZEudbIizIbAyIGVBQbSQqWwjxFxBxksNflKRk9AFTwJfwotIB+uKBNjwGqOQ==" saltValue="KXaZSIhw7zl5l7/CpSxvjQ==" spinCount="100000" sheet="1" objects="1" scenarios="1" select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323D5-E6D1-41B8-817D-E7EEBE8618A4}">
  <dimension ref="A1:N137"/>
  <sheetViews>
    <sheetView topLeftCell="A43" workbookViewId="0">
      <selection activeCell="G8" sqref="G8"/>
    </sheetView>
  </sheetViews>
  <sheetFormatPr defaultRowHeight="15" x14ac:dyDescent="0.25"/>
  <cols>
    <col min="3" max="3" width="25.140625" bestFit="1" customWidth="1"/>
    <col min="12" max="12" width="17.7109375" bestFit="1" customWidth="1"/>
    <col min="13" max="13" width="30.4257812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9</v>
      </c>
    </row>
    <row r="2" spans="1:14" x14ac:dyDescent="0.25">
      <c r="A2">
        <v>1</v>
      </c>
      <c r="B2">
        <v>48</v>
      </c>
      <c r="C2" t="s">
        <v>48</v>
      </c>
      <c r="D2" t="s">
        <v>14</v>
      </c>
      <c r="E2" s="1">
        <v>1.151619212962963E-2</v>
      </c>
      <c r="F2">
        <v>7</v>
      </c>
      <c r="G2" t="s">
        <v>1458</v>
      </c>
      <c r="H2">
        <v>0</v>
      </c>
      <c r="I2">
        <v>0</v>
      </c>
      <c r="J2">
        <v>0</v>
      </c>
      <c r="K2">
        <v>48</v>
      </c>
      <c r="L2" t="str">
        <f>IFERROR(VLOOKUP(C2,'Members List'!H:H,1,FALSE),"")</f>
        <v>Michael Hosken</v>
      </c>
      <c r="M2" t="str">
        <f>IFERROR(VLOOKUP(L2,'Members List'!H:I,2,FALSE),"")</f>
        <v>Race - Masters U65</v>
      </c>
      <c r="N2">
        <v>12</v>
      </c>
    </row>
    <row r="3" spans="1:14" x14ac:dyDescent="0.25">
      <c r="A3">
        <v>2</v>
      </c>
      <c r="B3">
        <v>74</v>
      </c>
      <c r="C3" t="s">
        <v>1459</v>
      </c>
      <c r="D3" t="s">
        <v>14</v>
      </c>
      <c r="E3" s="1">
        <v>1.1521678240740742E-2</v>
      </c>
      <c r="F3">
        <v>7</v>
      </c>
      <c r="G3" t="s">
        <v>1460</v>
      </c>
      <c r="H3">
        <v>0.27</v>
      </c>
      <c r="I3">
        <v>0.27</v>
      </c>
      <c r="J3">
        <v>0</v>
      </c>
      <c r="K3" t="s">
        <v>1033</v>
      </c>
      <c r="L3" t="str">
        <f>IFERROR(VLOOKUP(C3,'Members List'!H:H,1,FALSE),"")</f>
        <v/>
      </c>
      <c r="M3" t="str">
        <f>IFERROR(VLOOKUP(L3,'Members List'!H:I,2,FALSE),"")</f>
        <v/>
      </c>
    </row>
    <row r="4" spans="1:14" x14ac:dyDescent="0.25">
      <c r="A4">
        <v>3</v>
      </c>
      <c r="B4">
        <v>28</v>
      </c>
      <c r="C4" t="s">
        <v>1461</v>
      </c>
      <c r="D4" t="s">
        <v>14</v>
      </c>
      <c r="E4" s="1">
        <v>1.1647326388888888E-2</v>
      </c>
      <c r="F4">
        <v>7</v>
      </c>
      <c r="G4" t="s">
        <v>1462</v>
      </c>
      <c r="H4">
        <v>0.35799999999999998</v>
      </c>
      <c r="I4">
        <v>8.7999999999999995E-2</v>
      </c>
      <c r="J4">
        <v>0</v>
      </c>
      <c r="K4">
        <v>28</v>
      </c>
      <c r="L4" t="str">
        <f>IFERROR(VLOOKUP(C4,'Members List'!H:H,1,FALSE),"")</f>
        <v/>
      </c>
      <c r="M4" t="str">
        <f>IFERROR(VLOOKUP(L4,'Members List'!H:I,2,FALSE),"")</f>
        <v/>
      </c>
    </row>
    <row r="5" spans="1:14" x14ac:dyDescent="0.25">
      <c r="A5">
        <v>4</v>
      </c>
      <c r="B5">
        <v>26</v>
      </c>
      <c r="C5" t="s">
        <v>800</v>
      </c>
      <c r="D5" t="s">
        <v>14</v>
      </c>
      <c r="E5" s="1">
        <v>1.1646469907407407E-2</v>
      </c>
      <c r="F5">
        <v>7</v>
      </c>
      <c r="G5" t="s">
        <v>1463</v>
      </c>
      <c r="H5">
        <v>0.51300000000000001</v>
      </c>
      <c r="I5">
        <v>0.155</v>
      </c>
      <c r="J5">
        <v>0</v>
      </c>
      <c r="K5">
        <v>26</v>
      </c>
      <c r="L5" t="str">
        <f>IFERROR(VLOOKUP(C5,'Members List'!H:H,1,FALSE),"")</f>
        <v>Alastair Milne</v>
      </c>
      <c r="M5" t="str">
        <f>IFERROR(VLOOKUP(L5,'Members List'!H:I,2,FALSE),"")</f>
        <v>Race - Masters U65</v>
      </c>
      <c r="N5">
        <v>8</v>
      </c>
    </row>
    <row r="6" spans="1:14" x14ac:dyDescent="0.25">
      <c r="A6">
        <v>5</v>
      </c>
      <c r="B6">
        <v>7</v>
      </c>
      <c r="C6" t="s">
        <v>1308</v>
      </c>
      <c r="D6" t="s">
        <v>14</v>
      </c>
      <c r="E6" s="1">
        <v>1.1669456018518517E-2</v>
      </c>
      <c r="F6">
        <v>7</v>
      </c>
      <c r="G6" t="s">
        <v>1464</v>
      </c>
      <c r="H6">
        <v>2.3039999999999998</v>
      </c>
      <c r="I6">
        <v>1.7909999999999999</v>
      </c>
      <c r="J6">
        <v>0</v>
      </c>
      <c r="K6">
        <v>7</v>
      </c>
      <c r="L6" t="str">
        <f>IFERROR(VLOOKUP(C6,'Members List'!H:H,1,FALSE),"")</f>
        <v/>
      </c>
      <c r="M6" t="str">
        <f>IFERROR(VLOOKUP(L6,'Members List'!H:I,2,FALSE),"")</f>
        <v/>
      </c>
    </row>
    <row r="7" spans="1:14" x14ac:dyDescent="0.25">
      <c r="A7">
        <v>6</v>
      </c>
      <c r="B7">
        <v>16</v>
      </c>
      <c r="C7" t="s">
        <v>1285</v>
      </c>
      <c r="D7" t="s">
        <v>14</v>
      </c>
      <c r="E7" s="1">
        <v>1.2155405092592594E-2</v>
      </c>
      <c r="F7">
        <v>7</v>
      </c>
      <c r="G7" t="s">
        <v>1465</v>
      </c>
      <c r="H7" t="s">
        <v>1466</v>
      </c>
      <c r="I7" t="s">
        <v>1467</v>
      </c>
      <c r="J7">
        <v>0</v>
      </c>
      <c r="K7">
        <v>95</v>
      </c>
      <c r="L7" t="str">
        <f>IFERROR(VLOOKUP(C7,'Members List'!H:H,1,FALSE),"")</f>
        <v/>
      </c>
      <c r="M7" t="str">
        <f>IFERROR(VLOOKUP(L7,'Members List'!H:I,2,FALSE),"")</f>
        <v/>
      </c>
    </row>
    <row r="8" spans="1:14" x14ac:dyDescent="0.25">
      <c r="A8">
        <v>7</v>
      </c>
      <c r="B8">
        <v>37</v>
      </c>
      <c r="C8" t="s">
        <v>1272</v>
      </c>
      <c r="D8" t="s">
        <v>14</v>
      </c>
      <c r="E8" s="1">
        <v>1.2159467592592593E-2</v>
      </c>
      <c r="F8">
        <v>7</v>
      </c>
      <c r="G8" t="s">
        <v>1468</v>
      </c>
      <c r="H8" t="s">
        <v>1469</v>
      </c>
      <c r="I8">
        <v>0.56499999999999995</v>
      </c>
      <c r="J8">
        <v>0</v>
      </c>
      <c r="K8">
        <v>37</v>
      </c>
      <c r="L8" t="str">
        <f>IFERROR(VLOOKUP(C8,'Members List'!H:H,1,FALSE),"")</f>
        <v/>
      </c>
      <c r="M8" t="str">
        <f>IFERROR(VLOOKUP(L8,'Members List'!H:I,2,FALSE),"")</f>
        <v/>
      </c>
    </row>
    <row r="9" spans="1:14" x14ac:dyDescent="0.25">
      <c r="A9">
        <v>8</v>
      </c>
      <c r="B9">
        <v>33</v>
      </c>
      <c r="C9" t="s">
        <v>1277</v>
      </c>
      <c r="D9" t="s">
        <v>14</v>
      </c>
      <c r="E9" s="1">
        <v>1.216641203703704E-2</v>
      </c>
      <c r="F9">
        <v>7</v>
      </c>
      <c r="G9" t="s">
        <v>1470</v>
      </c>
      <c r="H9" t="s">
        <v>1471</v>
      </c>
      <c r="I9">
        <v>0.32700000000000001</v>
      </c>
      <c r="J9">
        <v>0</v>
      </c>
      <c r="K9">
        <v>33</v>
      </c>
      <c r="L9" t="str">
        <f>IFERROR(VLOOKUP(C9,'Members List'!H:H,1,FALSE),"")</f>
        <v/>
      </c>
      <c r="M9" t="str">
        <f>IFERROR(VLOOKUP(L9,'Members List'!H:I,2,FALSE),"")</f>
        <v/>
      </c>
    </row>
    <row r="10" spans="1:14" x14ac:dyDescent="0.25">
      <c r="A10">
        <v>9</v>
      </c>
      <c r="B10">
        <v>67</v>
      </c>
      <c r="C10" t="s">
        <v>41</v>
      </c>
      <c r="D10" t="s">
        <v>14</v>
      </c>
      <c r="E10" s="1">
        <v>1.2172604166666665E-2</v>
      </c>
      <c r="F10">
        <v>7</v>
      </c>
      <c r="G10" t="s">
        <v>1472</v>
      </c>
      <c r="H10" t="s">
        <v>1473</v>
      </c>
      <c r="I10">
        <v>0.318</v>
      </c>
      <c r="J10">
        <v>0</v>
      </c>
      <c r="K10">
        <v>67</v>
      </c>
      <c r="L10" t="str">
        <f>IFERROR(VLOOKUP(C10,'Members List'!H:H,1,FALSE),"")</f>
        <v>Bryce Lanigan</v>
      </c>
      <c r="M10" t="str">
        <f>IFERROR(VLOOKUP(L10,'Members List'!H:I,2,FALSE),"")</f>
        <v>Race</v>
      </c>
      <c r="N10">
        <v>5</v>
      </c>
    </row>
    <row r="11" spans="1:14" x14ac:dyDescent="0.25">
      <c r="A11">
        <v>10</v>
      </c>
      <c r="B11">
        <v>76</v>
      </c>
      <c r="C11" t="s">
        <v>824</v>
      </c>
      <c r="D11" t="s">
        <v>14</v>
      </c>
      <c r="E11" s="1">
        <v>1.225726851851852E-2</v>
      </c>
      <c r="F11">
        <v>7</v>
      </c>
      <c r="G11" t="s">
        <v>1474</v>
      </c>
      <c r="H11" t="s">
        <v>1475</v>
      </c>
      <c r="I11">
        <v>8.0020000000000007</v>
      </c>
      <c r="J11">
        <v>0</v>
      </c>
      <c r="K11">
        <v>75</v>
      </c>
      <c r="L11" t="str">
        <f>IFERROR(VLOOKUP(C11,'Members List'!H:H,1,FALSE),"")</f>
        <v/>
      </c>
      <c r="M11" t="str">
        <f>IFERROR(VLOOKUP(L11,'Members List'!H:I,2,FALSE),"")</f>
        <v/>
      </c>
    </row>
    <row r="12" spans="1:14" x14ac:dyDescent="0.25">
      <c r="A12">
        <v>11</v>
      </c>
      <c r="B12">
        <v>72</v>
      </c>
      <c r="C12" t="s">
        <v>1476</v>
      </c>
      <c r="D12" t="s">
        <v>14</v>
      </c>
      <c r="E12" s="1">
        <v>1.2384791666666665E-2</v>
      </c>
      <c r="F12">
        <v>7</v>
      </c>
      <c r="G12" t="s">
        <v>1477</v>
      </c>
      <c r="H12" t="s">
        <v>1478</v>
      </c>
      <c r="I12">
        <v>10.141999999999999</v>
      </c>
      <c r="J12">
        <v>0</v>
      </c>
      <c r="K12">
        <v>72</v>
      </c>
      <c r="L12" t="str">
        <f>IFERROR(VLOOKUP(C12,'Members List'!H:H,1,FALSE),"")</f>
        <v/>
      </c>
      <c r="M12" t="str">
        <f>IFERROR(VLOOKUP(L12,'Members List'!H:I,2,FALSE),"")</f>
        <v/>
      </c>
    </row>
    <row r="13" spans="1:14" x14ac:dyDescent="0.25">
      <c r="A13">
        <v>12</v>
      </c>
      <c r="B13">
        <v>75</v>
      </c>
      <c r="C13" t="s">
        <v>44</v>
      </c>
      <c r="D13" t="s">
        <v>14</v>
      </c>
      <c r="E13" s="1">
        <v>1.238255787037037E-2</v>
      </c>
      <c r="F13">
        <v>7</v>
      </c>
      <c r="G13" t="s">
        <v>1479</v>
      </c>
      <c r="H13" t="s">
        <v>1480</v>
      </c>
      <c r="I13">
        <v>0.90400000000000003</v>
      </c>
      <c r="J13">
        <v>0</v>
      </c>
      <c r="K13" t="s">
        <v>47</v>
      </c>
      <c r="L13" t="str">
        <f>IFERROR(VLOOKUP(C13,'Members List'!H:H,1,FALSE),"")</f>
        <v>Jordan Dawson</v>
      </c>
      <c r="M13" t="str">
        <f>IFERROR(VLOOKUP(L13,'Members List'!H:I,2,FALSE),"")</f>
        <v>Race - Junior (U15/U17/U19)</v>
      </c>
      <c r="N13">
        <v>3</v>
      </c>
    </row>
    <row r="14" spans="1:14" x14ac:dyDescent="0.25">
      <c r="A14" t="s">
        <v>66</v>
      </c>
      <c r="B14">
        <v>60</v>
      </c>
      <c r="C14" t="s">
        <v>1303</v>
      </c>
      <c r="D14" t="s">
        <v>14</v>
      </c>
      <c r="E14" t="s">
        <v>68</v>
      </c>
      <c r="F14">
        <v>6</v>
      </c>
      <c r="G14" t="s">
        <v>1481</v>
      </c>
      <c r="H14" t="s">
        <v>70</v>
      </c>
      <c r="I14" t="s">
        <v>70</v>
      </c>
      <c r="J14">
        <v>0</v>
      </c>
      <c r="K14" t="s">
        <v>1069</v>
      </c>
      <c r="L14" t="str">
        <f>IFERROR(VLOOKUP(C14,'Members List'!H:H,1,FALSE),"")</f>
        <v/>
      </c>
      <c r="M14" t="str">
        <f>IFERROR(VLOOKUP(L14,'Members List'!H:I,2,FALSE),"")</f>
        <v/>
      </c>
    </row>
    <row r="15" spans="1:14" x14ac:dyDescent="0.25">
      <c r="A15" t="s">
        <v>66</v>
      </c>
      <c r="B15">
        <v>32</v>
      </c>
      <c r="C15" t="s">
        <v>61</v>
      </c>
      <c r="D15" t="s">
        <v>14</v>
      </c>
      <c r="E15" t="s">
        <v>68</v>
      </c>
      <c r="F15">
        <v>6</v>
      </c>
      <c r="G15" t="s">
        <v>1482</v>
      </c>
      <c r="I15" t="s">
        <v>1483</v>
      </c>
      <c r="J15">
        <v>0</v>
      </c>
      <c r="K15" t="s">
        <v>65</v>
      </c>
      <c r="L15" t="str">
        <f>IFERROR(VLOOKUP(C15,'Members List'!H:H,1,FALSE),"")</f>
        <v>Dominic Da Silva</v>
      </c>
      <c r="M15" t="str">
        <f>IFERROR(VLOOKUP(L15,'Members List'!H:I,2,FALSE),"")</f>
        <v>Race - Masters U65</v>
      </c>
      <c r="N15">
        <v>1</v>
      </c>
    </row>
    <row r="16" spans="1:14" x14ac:dyDescent="0.25">
      <c r="A16" t="s">
        <v>66</v>
      </c>
      <c r="B16">
        <v>50</v>
      </c>
      <c r="C16" t="s">
        <v>67</v>
      </c>
      <c r="D16" t="s">
        <v>14</v>
      </c>
      <c r="E16" t="s">
        <v>68</v>
      </c>
      <c r="F16">
        <v>5</v>
      </c>
      <c r="G16" t="s">
        <v>1484</v>
      </c>
      <c r="H16" t="s">
        <v>76</v>
      </c>
      <c r="I16" t="s">
        <v>70</v>
      </c>
      <c r="J16">
        <v>0</v>
      </c>
      <c r="K16" t="s">
        <v>71</v>
      </c>
      <c r="L16" t="str">
        <f>IFERROR(VLOOKUP(C16,'Members List'!H:H,1,FALSE),"")</f>
        <v>Bernie Swart</v>
      </c>
      <c r="M16" t="str">
        <f>IFERROR(VLOOKUP(L16,'Members List'!H:I,2,FALSE),"")</f>
        <v/>
      </c>
      <c r="N16">
        <v>1</v>
      </c>
    </row>
    <row r="17" spans="1:14" x14ac:dyDescent="0.25">
      <c r="A17">
        <v>1</v>
      </c>
      <c r="B17">
        <v>14</v>
      </c>
      <c r="C17" t="s">
        <v>833</v>
      </c>
      <c r="D17" t="s">
        <v>92</v>
      </c>
      <c r="E17" s="1">
        <v>1.1452858796296296E-2</v>
      </c>
      <c r="F17">
        <v>6</v>
      </c>
      <c r="G17" t="s">
        <v>1485</v>
      </c>
      <c r="H17">
        <v>0</v>
      </c>
      <c r="I17">
        <v>0</v>
      </c>
      <c r="J17">
        <v>0</v>
      </c>
      <c r="K17">
        <v>96</v>
      </c>
      <c r="L17" t="str">
        <f>IFERROR(VLOOKUP(C17,'Members List'!H:H,1,FALSE),"")</f>
        <v/>
      </c>
      <c r="M17" t="str">
        <f>IFERROR(VLOOKUP(L17,'Members List'!H:I,2,FALSE),"")</f>
        <v/>
      </c>
    </row>
    <row r="18" spans="1:14" x14ac:dyDescent="0.25">
      <c r="A18">
        <v>2</v>
      </c>
      <c r="B18">
        <v>18</v>
      </c>
      <c r="C18" t="s">
        <v>1321</v>
      </c>
      <c r="D18" t="s">
        <v>92</v>
      </c>
      <c r="E18" s="1">
        <v>1.1472812499999999E-2</v>
      </c>
      <c r="F18">
        <v>6</v>
      </c>
      <c r="G18" t="s">
        <v>1486</v>
      </c>
      <c r="H18">
        <v>1.3939999999999999</v>
      </c>
      <c r="I18">
        <v>1.3939999999999999</v>
      </c>
      <c r="J18">
        <v>0</v>
      </c>
      <c r="K18">
        <v>93</v>
      </c>
      <c r="L18" t="str">
        <f>IFERROR(VLOOKUP(C18,'Members List'!H:H,1,FALSE),"")</f>
        <v/>
      </c>
      <c r="M18" t="str">
        <f>IFERROR(VLOOKUP(L18,'Members List'!H:I,2,FALSE),"")</f>
        <v/>
      </c>
    </row>
    <row r="19" spans="1:14" x14ac:dyDescent="0.25">
      <c r="A19">
        <v>3</v>
      </c>
      <c r="B19">
        <v>78</v>
      </c>
      <c r="C19" t="s">
        <v>1487</v>
      </c>
      <c r="D19" t="s">
        <v>92</v>
      </c>
      <c r="E19" s="1">
        <v>1.1504872685185186E-2</v>
      </c>
      <c r="F19">
        <v>6</v>
      </c>
      <c r="G19" t="s">
        <v>1488</v>
      </c>
      <c r="H19">
        <v>4.9640000000000004</v>
      </c>
      <c r="I19">
        <v>3.57</v>
      </c>
      <c r="J19">
        <v>0</v>
      </c>
      <c r="K19" t="s">
        <v>1489</v>
      </c>
      <c r="L19" t="str">
        <f>IFERROR(VLOOKUP(C19,'Members List'!H:H,1,FALSE),"")</f>
        <v/>
      </c>
      <c r="M19" t="str">
        <f>IFERROR(VLOOKUP(L19,'Members List'!H:I,2,FALSE),"")</f>
        <v/>
      </c>
    </row>
    <row r="20" spans="1:14" x14ac:dyDescent="0.25">
      <c r="A20">
        <v>4</v>
      </c>
      <c r="B20">
        <v>46</v>
      </c>
      <c r="C20" t="s">
        <v>159</v>
      </c>
      <c r="D20" t="s">
        <v>92</v>
      </c>
      <c r="E20" s="1">
        <v>1.1509340277777778E-2</v>
      </c>
      <c r="F20">
        <v>6</v>
      </c>
      <c r="G20" t="s">
        <v>1490</v>
      </c>
      <c r="H20">
        <v>5.0810000000000004</v>
      </c>
      <c r="I20">
        <v>0.11700000000000001</v>
      </c>
      <c r="J20">
        <v>0</v>
      </c>
      <c r="K20" t="s">
        <v>161</v>
      </c>
      <c r="L20" t="str">
        <f>IFERROR(VLOOKUP(C20,'Members List'!H:H,1,FALSE),"")</f>
        <v>Kelana Saleh</v>
      </c>
      <c r="M20" t="str">
        <f>IFERROR(VLOOKUP(L20,'Members List'!H:I,2,FALSE),"")</f>
        <v>Race - Masters U65</v>
      </c>
      <c r="N20">
        <v>12</v>
      </c>
    </row>
    <row r="21" spans="1:14" x14ac:dyDescent="0.25">
      <c r="A21">
        <v>5</v>
      </c>
      <c r="B21">
        <v>34</v>
      </c>
      <c r="C21" t="s">
        <v>1327</v>
      </c>
      <c r="D21" t="s">
        <v>92</v>
      </c>
      <c r="E21" s="1">
        <v>1.1727083333333334E-2</v>
      </c>
      <c r="F21">
        <v>6</v>
      </c>
      <c r="G21" t="s">
        <v>1491</v>
      </c>
      <c r="H21">
        <v>7.0090000000000003</v>
      </c>
      <c r="I21">
        <v>1.9279999999999999</v>
      </c>
      <c r="J21">
        <v>0</v>
      </c>
      <c r="K21">
        <v>34</v>
      </c>
      <c r="L21" t="str">
        <f>IFERROR(VLOOKUP(C21,'Members List'!H:H,1,FALSE),"")</f>
        <v>Karl Wilson</v>
      </c>
      <c r="M21" t="str">
        <f>IFERROR(VLOOKUP(L21,'Members List'!H:I,2,FALSE),"")</f>
        <v>Race - Elite and U23 - Regional</v>
      </c>
      <c r="N21">
        <v>8</v>
      </c>
    </row>
    <row r="22" spans="1:14" x14ac:dyDescent="0.25">
      <c r="A22">
        <v>6</v>
      </c>
      <c r="B22">
        <v>73</v>
      </c>
      <c r="C22" t="s">
        <v>1492</v>
      </c>
      <c r="D22" t="s">
        <v>92</v>
      </c>
      <c r="E22" s="1">
        <v>1.1543229166666667E-2</v>
      </c>
      <c r="F22">
        <v>6</v>
      </c>
      <c r="G22" t="s">
        <v>1493</v>
      </c>
      <c r="H22">
        <v>7.359</v>
      </c>
      <c r="I22">
        <v>0.35</v>
      </c>
      <c r="J22">
        <v>0</v>
      </c>
      <c r="K22" t="s">
        <v>139</v>
      </c>
      <c r="L22" t="str">
        <f>IFERROR(VLOOKUP(C22,'Members List'!H:H,1,FALSE),"")</f>
        <v/>
      </c>
      <c r="M22" t="str">
        <f>IFERROR(VLOOKUP(L22,'Members List'!H:I,2,FALSE),"")</f>
        <v/>
      </c>
    </row>
    <row r="23" spans="1:14" x14ac:dyDescent="0.25">
      <c r="A23">
        <v>7</v>
      </c>
      <c r="B23">
        <v>69</v>
      </c>
      <c r="C23" t="s">
        <v>1371</v>
      </c>
      <c r="D23" t="s">
        <v>92</v>
      </c>
      <c r="E23" s="1">
        <v>1.152824074074074E-2</v>
      </c>
      <c r="F23">
        <v>6</v>
      </c>
      <c r="G23" t="s">
        <v>1494</v>
      </c>
      <c r="H23">
        <v>7.9790000000000001</v>
      </c>
      <c r="I23">
        <v>0.62</v>
      </c>
      <c r="J23">
        <v>0</v>
      </c>
      <c r="K23">
        <v>69</v>
      </c>
      <c r="L23" t="str">
        <f>IFERROR(VLOOKUP(C23,'Members List'!H:H,1,FALSE),"")</f>
        <v/>
      </c>
      <c r="M23" t="str">
        <f>IFERROR(VLOOKUP(L23,'Members List'!H:I,2,FALSE),"")</f>
        <v/>
      </c>
    </row>
    <row r="24" spans="1:14" x14ac:dyDescent="0.25">
      <c r="A24">
        <v>8</v>
      </c>
      <c r="B24">
        <v>70</v>
      </c>
      <c r="C24" t="s">
        <v>1049</v>
      </c>
      <c r="D24" t="s">
        <v>92</v>
      </c>
      <c r="E24" s="1">
        <v>1.1553518518518519E-2</v>
      </c>
      <c r="F24">
        <v>6</v>
      </c>
      <c r="G24" t="s">
        <v>1495</v>
      </c>
      <c r="H24">
        <v>8.4629999999999992</v>
      </c>
      <c r="I24">
        <v>0.48399999999999999</v>
      </c>
      <c r="J24">
        <v>0</v>
      </c>
      <c r="K24">
        <v>70</v>
      </c>
      <c r="L24" t="str">
        <f>IFERROR(VLOOKUP(C24,'Members List'!H:H,1,FALSE),"")</f>
        <v>Greg Manning</v>
      </c>
      <c r="M24" t="str">
        <f>IFERROR(VLOOKUP(L24,'Members List'!H:I,2,FALSE),"")</f>
        <v>Ride - Adult 19-64</v>
      </c>
      <c r="N24">
        <v>5</v>
      </c>
    </row>
    <row r="25" spans="1:14" x14ac:dyDescent="0.25">
      <c r="A25">
        <v>9</v>
      </c>
      <c r="B25">
        <v>64</v>
      </c>
      <c r="C25" t="s">
        <v>91</v>
      </c>
      <c r="D25" t="s">
        <v>92</v>
      </c>
      <c r="E25" s="1">
        <v>1.1562164351851853E-2</v>
      </c>
      <c r="F25">
        <v>6</v>
      </c>
      <c r="G25" t="s">
        <v>1496</v>
      </c>
      <c r="H25">
        <v>10.657</v>
      </c>
      <c r="I25">
        <v>2.194</v>
      </c>
      <c r="J25">
        <v>0</v>
      </c>
      <c r="K25" t="s">
        <v>94</v>
      </c>
      <c r="L25" t="str">
        <f>IFERROR(VLOOKUP(C25,'Members List'!H:H,1,FALSE),"")</f>
        <v>Andrew Brown</v>
      </c>
      <c r="M25" t="str">
        <f>IFERROR(VLOOKUP(L25,'Members List'!H:I,2,FALSE),"")</f>
        <v>Race - Masters U65</v>
      </c>
      <c r="N25">
        <v>3</v>
      </c>
    </row>
    <row r="26" spans="1:14" x14ac:dyDescent="0.25">
      <c r="A26">
        <v>10</v>
      </c>
      <c r="B26">
        <v>29</v>
      </c>
      <c r="C26" t="s">
        <v>99</v>
      </c>
      <c r="D26" t="s">
        <v>92</v>
      </c>
      <c r="E26" s="1">
        <v>1.1845254629629631E-2</v>
      </c>
      <c r="F26">
        <v>6</v>
      </c>
      <c r="G26" t="s">
        <v>1497</v>
      </c>
      <c r="H26">
        <v>17.388999999999999</v>
      </c>
      <c r="I26">
        <v>6.7320000000000002</v>
      </c>
      <c r="J26">
        <v>0</v>
      </c>
      <c r="K26">
        <v>29</v>
      </c>
      <c r="L26" t="str">
        <f>IFERROR(VLOOKUP(C26,'Members List'!H:H,1,FALSE),"")</f>
        <v>Peter Clark</v>
      </c>
      <c r="M26" t="str">
        <f>IFERROR(VLOOKUP(L26,'Members List'!H:I,2,FALSE),"")</f>
        <v>Race - Masters U65</v>
      </c>
      <c r="N26">
        <v>2</v>
      </c>
    </row>
    <row r="27" spans="1:14" x14ac:dyDescent="0.25">
      <c r="A27">
        <v>11</v>
      </c>
      <c r="B27">
        <v>30</v>
      </c>
      <c r="C27" t="s">
        <v>1498</v>
      </c>
      <c r="D27" t="s">
        <v>92</v>
      </c>
      <c r="E27" s="1">
        <v>1.1698182870370373E-2</v>
      </c>
      <c r="F27">
        <v>6</v>
      </c>
      <c r="G27" t="s">
        <v>1499</v>
      </c>
      <c r="H27">
        <v>22.201000000000001</v>
      </c>
      <c r="I27">
        <v>4.8120000000000003</v>
      </c>
      <c r="J27">
        <v>0</v>
      </c>
      <c r="K27">
        <v>30</v>
      </c>
      <c r="L27" t="str">
        <f>IFERROR(VLOOKUP(C27,'Members List'!H:H,1,FALSE),"")</f>
        <v/>
      </c>
      <c r="M27" t="str">
        <f>IFERROR(VLOOKUP(L27,'Members List'!H:I,2,FALSE),"")</f>
        <v/>
      </c>
    </row>
    <row r="28" spans="1:14" x14ac:dyDescent="0.25">
      <c r="A28">
        <v>12</v>
      </c>
      <c r="B28">
        <v>65</v>
      </c>
      <c r="C28" t="s">
        <v>1359</v>
      </c>
      <c r="D28" t="s">
        <v>92</v>
      </c>
      <c r="E28" s="1">
        <v>1.2026168981481483E-2</v>
      </c>
      <c r="F28">
        <v>6</v>
      </c>
      <c r="G28" t="s">
        <v>1500</v>
      </c>
      <c r="H28">
        <v>50.279000000000003</v>
      </c>
      <c r="I28">
        <v>28.077999999999999</v>
      </c>
      <c r="J28">
        <v>0</v>
      </c>
      <c r="K28" t="s">
        <v>85</v>
      </c>
      <c r="L28" t="str">
        <f>IFERROR(VLOOKUP(C28,'Members List'!H:H,1,FALSE),"")</f>
        <v>Martin Thurlby</v>
      </c>
      <c r="M28" t="str">
        <f>IFERROR(VLOOKUP(L28,'Members List'!H:I,2,FALSE),"")</f>
        <v>Race - Masters U65</v>
      </c>
      <c r="N28">
        <v>2</v>
      </c>
    </row>
    <row r="29" spans="1:14" x14ac:dyDescent="0.25">
      <c r="A29">
        <v>13</v>
      </c>
      <c r="B29">
        <v>62</v>
      </c>
      <c r="C29" t="s">
        <v>1139</v>
      </c>
      <c r="D29" t="s">
        <v>92</v>
      </c>
      <c r="E29" s="1">
        <v>1.2076805555555556E-2</v>
      </c>
      <c r="F29">
        <v>6</v>
      </c>
      <c r="G29" t="s">
        <v>1501</v>
      </c>
      <c r="H29">
        <v>55.505000000000003</v>
      </c>
      <c r="I29">
        <v>5.226</v>
      </c>
      <c r="J29">
        <v>0</v>
      </c>
      <c r="K29">
        <v>62</v>
      </c>
      <c r="L29" t="str">
        <f>IFERROR(VLOOKUP(C29,'Members List'!H:H,1,FALSE),"")</f>
        <v/>
      </c>
      <c r="M29" t="str">
        <f>IFERROR(VLOOKUP(L29,'Members List'!H:I,2,FALSE),"")</f>
        <v/>
      </c>
    </row>
    <row r="30" spans="1:14" x14ac:dyDescent="0.25">
      <c r="A30">
        <v>14</v>
      </c>
      <c r="B30">
        <v>9</v>
      </c>
      <c r="C30" t="s">
        <v>170</v>
      </c>
      <c r="D30" t="s">
        <v>92</v>
      </c>
      <c r="E30" s="1">
        <v>1.2313946759259259E-2</v>
      </c>
      <c r="F30">
        <v>6</v>
      </c>
      <c r="G30" t="s">
        <v>1502</v>
      </c>
      <c r="H30" t="s">
        <v>1503</v>
      </c>
      <c r="I30">
        <v>20.600999999999999</v>
      </c>
      <c r="J30">
        <v>0</v>
      </c>
      <c r="K30">
        <v>9</v>
      </c>
      <c r="L30" t="str">
        <f>IFERROR(VLOOKUP(C30,'Members List'!H:H,1,FALSE),"")</f>
        <v>Adam Jones</v>
      </c>
      <c r="M30" t="str">
        <f>IFERROR(VLOOKUP(L30,'Members List'!H:I,2,FALSE),"")</f>
        <v>Race - Masters U65</v>
      </c>
      <c r="N30">
        <v>2</v>
      </c>
    </row>
    <row r="31" spans="1:14" x14ac:dyDescent="0.25">
      <c r="A31">
        <v>15</v>
      </c>
      <c r="B31">
        <v>25</v>
      </c>
      <c r="C31" t="s">
        <v>131</v>
      </c>
      <c r="D31" t="s">
        <v>92</v>
      </c>
      <c r="E31" s="1">
        <v>1.296179398148148E-2</v>
      </c>
      <c r="F31">
        <v>6</v>
      </c>
      <c r="G31" t="s">
        <v>1504</v>
      </c>
      <c r="H31" t="s">
        <v>1505</v>
      </c>
      <c r="I31">
        <v>56.106999999999999</v>
      </c>
      <c r="J31">
        <v>0</v>
      </c>
      <c r="K31">
        <v>25</v>
      </c>
      <c r="L31" t="str">
        <f>IFERROR(VLOOKUP(C31,'Members List'!H:H,1,FALSE),"")</f>
        <v>Owen Henderson</v>
      </c>
      <c r="M31" t="str">
        <f>IFERROR(VLOOKUP(L31,'Members List'!H:I,2,FALSE),"")</f>
        <v>Race - Masters U65</v>
      </c>
      <c r="N31">
        <v>2</v>
      </c>
    </row>
    <row r="32" spans="1:14" x14ac:dyDescent="0.25">
      <c r="A32">
        <v>16</v>
      </c>
      <c r="B32">
        <v>41</v>
      </c>
      <c r="C32" t="s">
        <v>1344</v>
      </c>
      <c r="D32" t="s">
        <v>92</v>
      </c>
      <c r="E32" s="1">
        <v>1.2976874999999999E-2</v>
      </c>
      <c r="F32">
        <v>6</v>
      </c>
      <c r="G32" t="s">
        <v>1506</v>
      </c>
      <c r="H32" t="s">
        <v>1507</v>
      </c>
      <c r="I32" t="s">
        <v>1508</v>
      </c>
      <c r="J32">
        <v>0</v>
      </c>
      <c r="K32">
        <v>41</v>
      </c>
      <c r="L32" t="str">
        <f>IFERROR(VLOOKUP(C32,'Members List'!H:H,1,FALSE),"")</f>
        <v>Jason Bailey</v>
      </c>
      <c r="M32" t="str">
        <f>IFERROR(VLOOKUP(L32,'Members List'!H:I,2,FALSE),"")</f>
        <v>Race - Masters - Regional</v>
      </c>
      <c r="N32">
        <v>2</v>
      </c>
    </row>
    <row r="33" spans="1:14" x14ac:dyDescent="0.25">
      <c r="A33">
        <v>17</v>
      </c>
      <c r="B33">
        <v>11</v>
      </c>
      <c r="C33" t="s">
        <v>1079</v>
      </c>
      <c r="D33" t="s">
        <v>92</v>
      </c>
      <c r="E33" s="1">
        <v>1.4317025462962962E-2</v>
      </c>
      <c r="F33">
        <v>6</v>
      </c>
      <c r="G33" t="s">
        <v>1509</v>
      </c>
      <c r="H33" t="s">
        <v>1510</v>
      </c>
      <c r="I33">
        <v>0.77100000000000002</v>
      </c>
      <c r="J33">
        <v>0</v>
      </c>
      <c r="K33">
        <v>97</v>
      </c>
      <c r="L33" t="str">
        <f>IFERROR(VLOOKUP(C33,'Members List'!H:H,1,FALSE),"")</f>
        <v>Glyn Overal</v>
      </c>
      <c r="M33" t="str">
        <f>IFERROR(VLOOKUP(L33,'Members List'!H:I,2,FALSE),"")</f>
        <v>Race - Masters - Regional</v>
      </c>
      <c r="N33">
        <v>2</v>
      </c>
    </row>
    <row r="34" spans="1:14" x14ac:dyDescent="0.25">
      <c r="A34">
        <v>18</v>
      </c>
      <c r="B34">
        <v>20</v>
      </c>
      <c r="C34" t="s">
        <v>889</v>
      </c>
      <c r="D34" t="s">
        <v>92</v>
      </c>
      <c r="E34" s="1">
        <v>1.6208402777777776E-2</v>
      </c>
      <c r="F34">
        <v>6</v>
      </c>
      <c r="G34" t="s">
        <v>1511</v>
      </c>
      <c r="H34" t="s">
        <v>1512</v>
      </c>
      <c r="I34" t="s">
        <v>1513</v>
      </c>
      <c r="J34">
        <v>0</v>
      </c>
      <c r="K34">
        <v>20</v>
      </c>
      <c r="L34" t="str">
        <f>IFERROR(VLOOKUP(C34,'Members List'!H:H,1,FALSE),"")</f>
        <v/>
      </c>
      <c r="M34" t="str">
        <f>IFERROR(VLOOKUP(L34,'Members List'!H:I,2,FALSE),"")</f>
        <v/>
      </c>
    </row>
    <row r="35" spans="1:14" x14ac:dyDescent="0.25">
      <c r="A35" t="s">
        <v>66</v>
      </c>
      <c r="B35">
        <v>24</v>
      </c>
      <c r="C35" t="s">
        <v>143</v>
      </c>
      <c r="D35" t="s">
        <v>92</v>
      </c>
      <c r="E35" t="s">
        <v>68</v>
      </c>
      <c r="F35">
        <v>3</v>
      </c>
      <c r="G35" s="1">
        <v>3.4902777777777776E-2</v>
      </c>
      <c r="H35" t="s">
        <v>79</v>
      </c>
      <c r="I35" t="s">
        <v>79</v>
      </c>
      <c r="J35">
        <v>0</v>
      </c>
      <c r="K35" t="s">
        <v>145</v>
      </c>
      <c r="L35" t="str">
        <f>IFERROR(VLOOKUP(C35,'Members List'!H:H,1,FALSE),"")</f>
        <v>Lachlan Connan</v>
      </c>
      <c r="M35" t="str">
        <f>IFERROR(VLOOKUP(L35,'Members List'!H:I,2,FALSE),"")</f>
        <v>Race - Junior (U15/U17/U19)</v>
      </c>
      <c r="N35">
        <v>1</v>
      </c>
    </row>
    <row r="36" spans="1:14" x14ac:dyDescent="0.25">
      <c r="A36">
        <v>1</v>
      </c>
      <c r="B36">
        <v>27</v>
      </c>
      <c r="C36" t="s">
        <v>171</v>
      </c>
      <c r="D36" t="s">
        <v>172</v>
      </c>
      <c r="E36" s="1">
        <v>1.2365729166666667E-2</v>
      </c>
      <c r="F36">
        <v>5</v>
      </c>
      <c r="G36" t="s">
        <v>1514</v>
      </c>
      <c r="H36">
        <v>0</v>
      </c>
      <c r="I36">
        <v>0</v>
      </c>
      <c r="J36">
        <v>0</v>
      </c>
      <c r="K36" t="s">
        <v>174</v>
      </c>
      <c r="L36" t="str">
        <f>IFERROR(VLOOKUP(C36,'Members List'!H:H,1,FALSE),"")</f>
        <v>Calum Milne</v>
      </c>
      <c r="M36" t="str">
        <f>IFERROR(VLOOKUP(L36,'Members List'!H:I,2,FALSE),"")</f>
        <v>Race - Junior (U15/U17/U19)</v>
      </c>
      <c r="N36">
        <v>12</v>
      </c>
    </row>
    <row r="37" spans="1:14" x14ac:dyDescent="0.25">
      <c r="A37">
        <v>2</v>
      </c>
      <c r="B37">
        <v>35</v>
      </c>
      <c r="C37" t="s">
        <v>199</v>
      </c>
      <c r="D37" t="s">
        <v>172</v>
      </c>
      <c r="E37" s="1">
        <v>1.2368761574074074E-2</v>
      </c>
      <c r="F37">
        <v>5</v>
      </c>
      <c r="G37" t="s">
        <v>1515</v>
      </c>
      <c r="H37">
        <v>0.48499999999999999</v>
      </c>
      <c r="I37">
        <v>0.48499999999999999</v>
      </c>
      <c r="J37">
        <v>0</v>
      </c>
      <c r="K37" t="s">
        <v>993</v>
      </c>
      <c r="L37" t="str">
        <f>IFERROR(VLOOKUP(C37,'Members List'!H:H,1,FALSE),"")</f>
        <v/>
      </c>
      <c r="M37" t="str">
        <f>IFERROR(VLOOKUP(L37,'Members List'!H:I,2,FALSE),"")</f>
        <v/>
      </c>
    </row>
    <row r="38" spans="1:14" x14ac:dyDescent="0.25">
      <c r="A38">
        <v>3</v>
      </c>
      <c r="B38">
        <v>42</v>
      </c>
      <c r="C38" t="s">
        <v>229</v>
      </c>
      <c r="D38" t="s">
        <v>172</v>
      </c>
      <c r="E38" s="1">
        <v>1.2379490740740741E-2</v>
      </c>
      <c r="F38">
        <v>5</v>
      </c>
      <c r="G38" t="s">
        <v>1516</v>
      </c>
      <c r="H38">
        <v>0.81</v>
      </c>
      <c r="I38">
        <v>0.32500000000000001</v>
      </c>
      <c r="J38">
        <v>0</v>
      </c>
      <c r="K38">
        <v>42</v>
      </c>
      <c r="L38" t="str">
        <f>IFERROR(VLOOKUP(C38,'Members List'!H:H,1,FALSE),"")</f>
        <v/>
      </c>
      <c r="M38" t="str">
        <f>IFERROR(VLOOKUP(L38,'Members List'!H:I,2,FALSE),"")</f>
        <v/>
      </c>
    </row>
    <row r="39" spans="1:14" x14ac:dyDescent="0.25">
      <c r="A39">
        <v>4</v>
      </c>
      <c r="B39">
        <v>13</v>
      </c>
      <c r="C39" t="s">
        <v>184</v>
      </c>
      <c r="D39" t="s">
        <v>172</v>
      </c>
      <c r="E39" s="1">
        <v>1.2363587962962962E-2</v>
      </c>
      <c r="F39">
        <v>5</v>
      </c>
      <c r="G39" t="s">
        <v>1517</v>
      </c>
      <c r="H39">
        <v>0.85699999999999998</v>
      </c>
      <c r="I39">
        <v>4.7E-2</v>
      </c>
      <c r="J39">
        <v>0</v>
      </c>
      <c r="K39" t="s">
        <v>186</v>
      </c>
      <c r="L39" t="str">
        <f>IFERROR(VLOOKUP(C39,'Members List'!H:H,1,FALSE),"")</f>
        <v>Michael Baker</v>
      </c>
      <c r="M39" t="str">
        <f>IFERROR(VLOOKUP(L39,'Members List'!H:I,2,FALSE),"")</f>
        <v>Race - Junior (U15/U17/U19)</v>
      </c>
      <c r="N39">
        <v>8</v>
      </c>
    </row>
    <row r="40" spans="1:14" x14ac:dyDescent="0.25">
      <c r="A40">
        <v>5</v>
      </c>
      <c r="B40">
        <v>17</v>
      </c>
      <c r="C40" t="s">
        <v>177</v>
      </c>
      <c r="D40" t="s">
        <v>172</v>
      </c>
      <c r="E40" s="1">
        <v>1.2366747685185185E-2</v>
      </c>
      <c r="F40">
        <v>5</v>
      </c>
      <c r="G40" t="s">
        <v>1518</v>
      </c>
      <c r="H40">
        <v>0.86499999999999999</v>
      </c>
      <c r="I40">
        <v>8.0000000000000002E-3</v>
      </c>
      <c r="J40">
        <v>0</v>
      </c>
      <c r="K40">
        <v>94</v>
      </c>
      <c r="L40" t="str">
        <f>IFERROR(VLOOKUP(C40,'Members List'!H:H,1,FALSE),"")</f>
        <v>Mark Duchesne</v>
      </c>
      <c r="M40" t="str">
        <f>IFERROR(VLOOKUP(L40,'Members List'!H:I,2,FALSE),"")</f>
        <v>Race - Masters (U65)</v>
      </c>
      <c r="N40">
        <v>5</v>
      </c>
    </row>
    <row r="41" spans="1:14" x14ac:dyDescent="0.25">
      <c r="A41">
        <v>6</v>
      </c>
      <c r="B41">
        <v>63</v>
      </c>
      <c r="C41" t="s">
        <v>1152</v>
      </c>
      <c r="D41" t="s">
        <v>172</v>
      </c>
      <c r="E41" s="1">
        <v>1.2388819444444444E-2</v>
      </c>
      <c r="F41">
        <v>5</v>
      </c>
      <c r="G41" t="s">
        <v>1519</v>
      </c>
      <c r="H41">
        <v>2.5009999999999999</v>
      </c>
      <c r="I41">
        <v>1.6359999999999999</v>
      </c>
      <c r="J41">
        <v>0</v>
      </c>
      <c r="K41">
        <v>63</v>
      </c>
      <c r="L41" t="str">
        <f>IFERROR(VLOOKUP(C41,'Members List'!H:H,1,FALSE),"")</f>
        <v/>
      </c>
      <c r="M41" t="str">
        <f>IFERROR(VLOOKUP(L41,'Members List'!H:I,2,FALSE),"")</f>
        <v/>
      </c>
    </row>
    <row r="42" spans="1:14" x14ac:dyDescent="0.25">
      <c r="A42">
        <v>7</v>
      </c>
      <c r="B42">
        <v>10</v>
      </c>
      <c r="C42" t="s">
        <v>1624</v>
      </c>
      <c r="D42" t="s">
        <v>172</v>
      </c>
      <c r="E42" s="1">
        <v>1.2408645833333334E-2</v>
      </c>
      <c r="F42">
        <v>5</v>
      </c>
      <c r="G42" t="s">
        <v>1520</v>
      </c>
      <c r="H42">
        <v>2.8460000000000001</v>
      </c>
      <c r="I42">
        <v>0.34499999999999997</v>
      </c>
      <c r="J42">
        <v>0</v>
      </c>
      <c r="K42">
        <v>98</v>
      </c>
      <c r="L42" t="str">
        <f>IFERROR(VLOOKUP(C42,'Members List'!H:H,1,FALSE),"")</f>
        <v>Rodney King</v>
      </c>
      <c r="M42" t="str">
        <f>IFERROR(VLOOKUP(L42,'Members List'!H:I,2,FALSE),"")</f>
        <v>Race - Masters (U65)</v>
      </c>
      <c r="N42">
        <v>3</v>
      </c>
    </row>
    <row r="43" spans="1:14" x14ac:dyDescent="0.25">
      <c r="A43">
        <v>8</v>
      </c>
      <c r="B43">
        <v>19</v>
      </c>
      <c r="C43" t="s">
        <v>201</v>
      </c>
      <c r="D43" t="s">
        <v>172</v>
      </c>
      <c r="E43" s="1">
        <v>1.238925925925926E-2</v>
      </c>
      <c r="F43">
        <v>5</v>
      </c>
      <c r="G43" t="s">
        <v>1521</v>
      </c>
      <c r="H43">
        <v>2.95</v>
      </c>
      <c r="I43">
        <v>0.104</v>
      </c>
      <c r="J43">
        <v>0</v>
      </c>
      <c r="K43" t="s">
        <v>203</v>
      </c>
      <c r="L43" t="str">
        <f>IFERROR(VLOOKUP(C43,'Members List'!H:H,1,FALSE),"")</f>
        <v>Bruce Barrington</v>
      </c>
      <c r="M43" t="str">
        <f>IFERROR(VLOOKUP(L43,'Members List'!H:I,2,FALSE),"")</f>
        <v>Race - Masters U65</v>
      </c>
      <c r="N43">
        <v>2</v>
      </c>
    </row>
    <row r="44" spans="1:14" x14ac:dyDescent="0.25">
      <c r="A44">
        <v>9</v>
      </c>
      <c r="B44">
        <v>45</v>
      </c>
      <c r="C44" t="s">
        <v>210</v>
      </c>
      <c r="D44" t="s">
        <v>172</v>
      </c>
      <c r="E44" s="1">
        <v>1.2406099537037037E-2</v>
      </c>
      <c r="F44">
        <v>5</v>
      </c>
      <c r="G44" t="s">
        <v>1522</v>
      </c>
      <c r="H44">
        <v>3.2930000000000001</v>
      </c>
      <c r="I44">
        <v>0.34300000000000003</v>
      </c>
      <c r="J44">
        <v>0</v>
      </c>
      <c r="K44">
        <v>45</v>
      </c>
      <c r="L44" t="str">
        <f>IFERROR(VLOOKUP(C44,'Members List'!H:H,1,FALSE),"")</f>
        <v>Ashton Sime</v>
      </c>
      <c r="M44" t="str">
        <f>IFERROR(VLOOKUP(L44,'Members List'!H:I,2,FALSE),"")</f>
        <v>Race - Kids (U9/U11/U13)</v>
      </c>
      <c r="N44">
        <v>2</v>
      </c>
    </row>
    <row r="45" spans="1:14" x14ac:dyDescent="0.25">
      <c r="A45">
        <v>10</v>
      </c>
      <c r="B45">
        <v>38</v>
      </c>
      <c r="C45" t="s">
        <v>1082</v>
      </c>
      <c r="D45" t="s">
        <v>172</v>
      </c>
      <c r="E45" s="1">
        <v>1.2402974537037039E-2</v>
      </c>
      <c r="F45">
        <v>5</v>
      </c>
      <c r="G45" t="s">
        <v>1523</v>
      </c>
      <c r="H45">
        <v>3.6120000000000001</v>
      </c>
      <c r="I45">
        <v>0.31900000000000001</v>
      </c>
      <c r="J45">
        <v>0</v>
      </c>
      <c r="K45">
        <v>38</v>
      </c>
      <c r="L45" t="str">
        <f>IFERROR(VLOOKUP(C45,'Members List'!H:H,1,FALSE),"")</f>
        <v>Craig Swaine</v>
      </c>
      <c r="M45" t="str">
        <f>IFERROR(VLOOKUP(L45,'Members List'!H:I,2,FALSE),"")</f>
        <v>Race - Masters U65</v>
      </c>
      <c r="N45">
        <v>2</v>
      </c>
    </row>
    <row r="46" spans="1:14" x14ac:dyDescent="0.25">
      <c r="A46">
        <v>11</v>
      </c>
      <c r="B46">
        <v>49</v>
      </c>
      <c r="C46" t="s">
        <v>1393</v>
      </c>
      <c r="D46" t="s">
        <v>172</v>
      </c>
      <c r="E46" s="1">
        <v>1.2418078703703704E-2</v>
      </c>
      <c r="F46">
        <v>5</v>
      </c>
      <c r="G46" t="s">
        <v>1524</v>
      </c>
      <c r="H46">
        <v>3.863</v>
      </c>
      <c r="I46">
        <v>0.251</v>
      </c>
      <c r="J46">
        <v>0</v>
      </c>
      <c r="K46">
        <v>49</v>
      </c>
      <c r="L46" t="str">
        <f>IFERROR(VLOOKUP(C46,'Members List'!H:H,1,FALSE),"")</f>
        <v/>
      </c>
      <c r="M46" t="str">
        <f>IFERROR(VLOOKUP(L46,'Members List'!H:I,2,FALSE),"")</f>
        <v/>
      </c>
    </row>
    <row r="47" spans="1:14" x14ac:dyDescent="0.25">
      <c r="A47">
        <v>12</v>
      </c>
      <c r="B47">
        <v>66</v>
      </c>
      <c r="C47" t="s">
        <v>1134</v>
      </c>
      <c r="D47" t="s">
        <v>172</v>
      </c>
      <c r="E47" s="1">
        <v>1.2403472222222224E-2</v>
      </c>
      <c r="F47">
        <v>5</v>
      </c>
      <c r="G47" t="s">
        <v>1525</v>
      </c>
      <c r="H47">
        <v>3.9740000000000002</v>
      </c>
      <c r="I47">
        <v>0.111</v>
      </c>
      <c r="J47">
        <v>0</v>
      </c>
      <c r="K47">
        <v>66</v>
      </c>
      <c r="L47" t="str">
        <f>IFERROR(VLOOKUP(C47,'Members List'!H:H,1,FALSE),"")</f>
        <v/>
      </c>
      <c r="M47" t="str">
        <f>IFERROR(VLOOKUP(L47,'Members List'!H:I,2,FALSE),"")</f>
        <v/>
      </c>
    </row>
    <row r="48" spans="1:14" x14ac:dyDescent="0.25">
      <c r="A48">
        <v>13</v>
      </c>
      <c r="B48">
        <v>22</v>
      </c>
      <c r="C48" t="s">
        <v>1389</v>
      </c>
      <c r="D48" t="s">
        <v>172</v>
      </c>
      <c r="E48" s="1">
        <v>1.2797488425925924E-2</v>
      </c>
      <c r="F48">
        <v>5</v>
      </c>
      <c r="G48" t="s">
        <v>1526</v>
      </c>
      <c r="H48" t="s">
        <v>1527</v>
      </c>
      <c r="I48" t="s">
        <v>1528</v>
      </c>
      <c r="J48">
        <v>0</v>
      </c>
      <c r="K48">
        <v>22</v>
      </c>
      <c r="L48" t="str">
        <f>IFERROR(VLOOKUP(C48,'Members List'!H:H,1,FALSE),"")</f>
        <v>Natasha Pertwee</v>
      </c>
      <c r="M48" t="str">
        <f>IFERROR(VLOOKUP(L48,'Members List'!H:I,2,FALSE),"")</f>
        <v>Race - Masters - Regional</v>
      </c>
      <c r="N48">
        <v>2</v>
      </c>
    </row>
    <row r="49" spans="1:14" x14ac:dyDescent="0.25">
      <c r="A49">
        <v>14</v>
      </c>
      <c r="B49">
        <v>39</v>
      </c>
      <c r="C49" t="s">
        <v>1400</v>
      </c>
      <c r="D49" t="s">
        <v>172</v>
      </c>
      <c r="E49" s="1">
        <v>1.5498344907407409E-2</v>
      </c>
      <c r="F49">
        <v>5</v>
      </c>
      <c r="G49" t="s">
        <v>1529</v>
      </c>
      <c r="H49" t="s">
        <v>1530</v>
      </c>
      <c r="I49" t="s">
        <v>1531</v>
      </c>
      <c r="J49">
        <v>0</v>
      </c>
      <c r="K49">
        <v>39</v>
      </c>
      <c r="L49" t="str">
        <f>IFERROR(VLOOKUP(C49,'Members List'!H:H,1,FALSE),"")</f>
        <v>Darryl Harris</v>
      </c>
      <c r="M49" t="str">
        <f>IFERROR(VLOOKUP(L49,'Members List'!H:I,2,FALSE),"")</f>
        <v>Race - Masters - Regional</v>
      </c>
      <c r="N49">
        <v>2</v>
      </c>
    </row>
    <row r="50" spans="1:14" x14ac:dyDescent="0.25">
      <c r="A50">
        <v>15</v>
      </c>
      <c r="B50">
        <v>40</v>
      </c>
      <c r="C50" t="s">
        <v>1397</v>
      </c>
      <c r="D50" t="s">
        <v>172</v>
      </c>
      <c r="E50" s="1">
        <v>1.6398576388888888E-2</v>
      </c>
      <c r="F50">
        <v>5</v>
      </c>
      <c r="G50" t="s">
        <v>1532</v>
      </c>
      <c r="H50" t="s">
        <v>1533</v>
      </c>
      <c r="I50">
        <v>54.601999999999997</v>
      </c>
      <c r="J50">
        <v>0</v>
      </c>
      <c r="K50">
        <v>40</v>
      </c>
      <c r="L50" t="str">
        <f>IFERROR(VLOOKUP(C50,'Members List'!H:H,1,FALSE),"")</f>
        <v>Daniel Savage</v>
      </c>
      <c r="M50" t="str">
        <f>IFERROR(VLOOKUP(L50,'Members List'!H:I,2,FALSE),"")</f>
        <v>Race - Masters U65</v>
      </c>
      <c r="N50">
        <v>2</v>
      </c>
    </row>
    <row r="51" spans="1:14" x14ac:dyDescent="0.25">
      <c r="A51">
        <v>16</v>
      </c>
      <c r="B51">
        <v>52</v>
      </c>
      <c r="C51" t="s">
        <v>1534</v>
      </c>
      <c r="D51" t="s">
        <v>172</v>
      </c>
      <c r="E51" s="1">
        <v>1.4877083333333332E-2</v>
      </c>
      <c r="F51">
        <v>5</v>
      </c>
      <c r="G51" t="s">
        <v>1535</v>
      </c>
      <c r="H51" t="s">
        <v>1536</v>
      </c>
      <c r="I51" t="s">
        <v>1537</v>
      </c>
      <c r="J51">
        <v>0</v>
      </c>
      <c r="K51">
        <v>91</v>
      </c>
      <c r="L51" t="str">
        <f>IFERROR(VLOOKUP(C51,'Members List'!H:H,1,FALSE),"")</f>
        <v/>
      </c>
      <c r="M51" t="str">
        <f>IFERROR(VLOOKUP(L51,'Members List'!H:I,2,FALSE),"")</f>
        <v/>
      </c>
    </row>
    <row r="52" spans="1:14" x14ac:dyDescent="0.25">
      <c r="A52">
        <v>17</v>
      </c>
      <c r="B52">
        <v>51</v>
      </c>
      <c r="C52" t="s">
        <v>1131</v>
      </c>
      <c r="D52" t="s">
        <v>172</v>
      </c>
      <c r="E52" s="1">
        <v>1.4880671296296296E-2</v>
      </c>
      <c r="F52">
        <v>5</v>
      </c>
      <c r="G52" t="s">
        <v>1538</v>
      </c>
      <c r="H52" t="s">
        <v>1539</v>
      </c>
      <c r="I52">
        <v>5.0999999999999997E-2</v>
      </c>
      <c r="J52">
        <v>0</v>
      </c>
      <c r="K52">
        <v>92</v>
      </c>
      <c r="L52" t="str">
        <f>IFERROR(VLOOKUP(C52,'Members List'!H:H,1,FALSE),"")</f>
        <v/>
      </c>
      <c r="M52" t="str">
        <f>IFERROR(VLOOKUP(L52,'Members List'!H:I,2,FALSE),"")</f>
        <v/>
      </c>
    </row>
    <row r="53" spans="1:14" x14ac:dyDescent="0.25">
      <c r="A53" t="s">
        <v>66</v>
      </c>
      <c r="B53">
        <v>12</v>
      </c>
      <c r="C53" t="s">
        <v>226</v>
      </c>
      <c r="D53" t="s">
        <v>172</v>
      </c>
      <c r="E53" t="s">
        <v>68</v>
      </c>
      <c r="F53">
        <v>4</v>
      </c>
      <c r="G53" t="s">
        <v>1540</v>
      </c>
      <c r="H53" t="s">
        <v>70</v>
      </c>
      <c r="I53" t="s">
        <v>70</v>
      </c>
      <c r="J53">
        <v>0</v>
      </c>
      <c r="K53" t="s">
        <v>228</v>
      </c>
      <c r="L53" t="str">
        <f>IFERROR(VLOOKUP(C53,'Members List'!H:H,1,FALSE),"")</f>
        <v>Dave Baker</v>
      </c>
      <c r="M53" t="str">
        <f>IFERROR(VLOOKUP(L53,'Members List'!H:I,2,FALSE),"")</f>
        <v>Race - Masters - Regional</v>
      </c>
      <c r="N53">
        <v>1</v>
      </c>
    </row>
    <row r="54" spans="1:14" x14ac:dyDescent="0.25">
      <c r="A54" t="s">
        <v>66</v>
      </c>
      <c r="B54">
        <v>53</v>
      </c>
      <c r="C54" t="s">
        <v>1118</v>
      </c>
      <c r="D54" t="s">
        <v>172</v>
      </c>
      <c r="E54" t="s">
        <v>68</v>
      </c>
      <c r="F54">
        <v>4</v>
      </c>
      <c r="G54" t="s">
        <v>1541</v>
      </c>
      <c r="I54" t="s">
        <v>1542</v>
      </c>
      <c r="J54">
        <v>0</v>
      </c>
      <c r="K54">
        <v>90</v>
      </c>
      <c r="L54" t="str">
        <f>IFERROR(VLOOKUP(C54,'Members List'!H:H,1,FALSE),"")</f>
        <v/>
      </c>
      <c r="M54" t="str">
        <f>IFERROR(VLOOKUP(L54,'Members List'!H:I,2,FALSE),"")</f>
        <v/>
      </c>
    </row>
    <row r="55" spans="1:14" x14ac:dyDescent="0.25">
      <c r="A55">
        <v>20</v>
      </c>
      <c r="B55">
        <v>77</v>
      </c>
      <c r="C55" t="s">
        <v>1543</v>
      </c>
      <c r="D55" t="s">
        <v>172</v>
      </c>
      <c r="E55" s="1">
        <v>1.2630520833333334E-2</v>
      </c>
      <c r="F55">
        <v>4</v>
      </c>
      <c r="G55" t="s">
        <v>1544</v>
      </c>
      <c r="I55" t="s">
        <v>1545</v>
      </c>
      <c r="J55">
        <v>0</v>
      </c>
      <c r="K55">
        <v>77</v>
      </c>
      <c r="L55" t="str">
        <f>IFERROR(VLOOKUP(C55,'Members List'!H:H,1,FALSE),"")</f>
        <v/>
      </c>
      <c r="M55" t="str">
        <f>IFERROR(VLOOKUP(L55,'Members List'!H:I,2,FALSE),"")</f>
        <v/>
      </c>
    </row>
    <row r="56" spans="1:14" x14ac:dyDescent="0.25">
      <c r="A56" t="s">
        <v>66</v>
      </c>
      <c r="B56">
        <v>71</v>
      </c>
      <c r="C56" t="s">
        <v>1546</v>
      </c>
      <c r="D56" t="s">
        <v>172</v>
      </c>
      <c r="E56" t="s">
        <v>68</v>
      </c>
      <c r="F56">
        <v>3</v>
      </c>
      <c r="G56" t="s">
        <v>1547</v>
      </c>
      <c r="H56" t="s">
        <v>76</v>
      </c>
      <c r="I56" t="s">
        <v>70</v>
      </c>
      <c r="J56">
        <v>0</v>
      </c>
      <c r="K56">
        <v>71</v>
      </c>
      <c r="L56" t="str">
        <f>IFERROR(VLOOKUP(C56,'Members List'!H:H,1,FALSE),"")</f>
        <v/>
      </c>
      <c r="M56" t="str">
        <f>IFERROR(VLOOKUP(L56,'Members List'!H:I,2,FALSE),"")</f>
        <v/>
      </c>
    </row>
    <row r="57" spans="1:14" x14ac:dyDescent="0.25">
      <c r="A57" t="s">
        <v>66</v>
      </c>
      <c r="B57">
        <v>61</v>
      </c>
      <c r="C57" t="s">
        <v>1410</v>
      </c>
      <c r="D57" t="s">
        <v>172</v>
      </c>
      <c r="E57" t="s">
        <v>68</v>
      </c>
      <c r="F57">
        <v>2</v>
      </c>
      <c r="G57" s="1">
        <v>2.6140069444444445E-2</v>
      </c>
      <c r="H57" t="s">
        <v>79</v>
      </c>
      <c r="I57" t="s">
        <v>70</v>
      </c>
      <c r="J57">
        <v>0</v>
      </c>
      <c r="K57">
        <v>61</v>
      </c>
      <c r="L57" t="str">
        <f>IFERROR(VLOOKUP(C57,'Members List'!H:H,1,FALSE),"")</f>
        <v/>
      </c>
      <c r="M57" t="str">
        <f>IFERROR(VLOOKUP(L57,'Members List'!H:I,2,FALSE),"")</f>
        <v/>
      </c>
    </row>
    <row r="58" spans="1:14" x14ac:dyDescent="0.25">
      <c r="A58" t="s">
        <v>66</v>
      </c>
      <c r="B58">
        <v>31</v>
      </c>
      <c r="C58" t="s">
        <v>204</v>
      </c>
      <c r="D58" t="s">
        <v>172</v>
      </c>
      <c r="E58" t="s">
        <v>68</v>
      </c>
      <c r="F58">
        <v>2</v>
      </c>
      <c r="G58" s="1">
        <v>2.4075208333333334E-2</v>
      </c>
      <c r="J58">
        <v>0</v>
      </c>
      <c r="K58">
        <v>31</v>
      </c>
      <c r="L58" t="str">
        <f>IFERROR(VLOOKUP(C58,'Members List'!H:H,1,FALSE),"")</f>
        <v>Mark Antoniades</v>
      </c>
      <c r="M58" t="str">
        <f>IFERROR(VLOOKUP(L58,'Members List'!H:I,2,FALSE),"")</f>
        <v>Race - Masters (U65)</v>
      </c>
      <c r="N58">
        <v>1</v>
      </c>
    </row>
    <row r="59" spans="1:14" x14ac:dyDescent="0.25">
      <c r="A59">
        <v>1</v>
      </c>
      <c r="B59">
        <v>8</v>
      </c>
      <c r="C59" t="s">
        <v>958</v>
      </c>
      <c r="D59" t="s">
        <v>235</v>
      </c>
      <c r="E59" s="1">
        <v>1.4128587962962964E-2</v>
      </c>
      <c r="F59">
        <v>4</v>
      </c>
      <c r="G59" t="s">
        <v>1548</v>
      </c>
      <c r="H59">
        <v>0</v>
      </c>
      <c r="I59">
        <v>0</v>
      </c>
      <c r="J59">
        <v>0</v>
      </c>
      <c r="K59">
        <v>8</v>
      </c>
      <c r="L59" t="str">
        <f>IFERROR(VLOOKUP(C59,'Members List'!H:H,1,FALSE),"")</f>
        <v/>
      </c>
      <c r="M59" t="str">
        <f>IFERROR(VLOOKUP(L59,'Members List'!H:I,2,FALSE),"")</f>
        <v/>
      </c>
    </row>
    <row r="60" spans="1:14" x14ac:dyDescent="0.25">
      <c r="A60">
        <v>2</v>
      </c>
      <c r="B60">
        <v>23</v>
      </c>
      <c r="C60" t="s">
        <v>241</v>
      </c>
      <c r="D60" t="s">
        <v>235</v>
      </c>
      <c r="E60" s="1">
        <v>1.4142465277777778E-2</v>
      </c>
      <c r="F60">
        <v>4</v>
      </c>
      <c r="G60" t="s">
        <v>1549</v>
      </c>
      <c r="H60">
        <v>0.24199999999999999</v>
      </c>
      <c r="I60">
        <v>0.24199999999999999</v>
      </c>
      <c r="J60">
        <v>0</v>
      </c>
      <c r="K60" t="s">
        <v>243</v>
      </c>
      <c r="L60" t="str">
        <f>IFERROR(VLOOKUP(C60,'Members List'!H:H,1,FALSE),"")</f>
        <v>Clint Hort</v>
      </c>
      <c r="M60" t="str">
        <f>IFERROR(VLOOKUP(L60,'Members List'!H:I,2,FALSE),"")</f>
        <v>Race - Masters - Regional</v>
      </c>
      <c r="N60">
        <v>10</v>
      </c>
    </row>
    <row r="61" spans="1:14" x14ac:dyDescent="0.25">
      <c r="A61">
        <v>3</v>
      </c>
      <c r="B61">
        <v>68</v>
      </c>
      <c r="C61" t="s">
        <v>926</v>
      </c>
      <c r="D61" t="s">
        <v>235</v>
      </c>
      <c r="E61" s="1">
        <v>1.4142881944444442E-2</v>
      </c>
      <c r="F61">
        <v>4</v>
      </c>
      <c r="G61" t="s">
        <v>1550</v>
      </c>
      <c r="H61">
        <v>0.74</v>
      </c>
      <c r="I61">
        <v>0.498</v>
      </c>
      <c r="J61">
        <v>0</v>
      </c>
      <c r="K61">
        <v>68</v>
      </c>
      <c r="L61" t="str">
        <f>IFERROR(VLOOKUP(C61,'Members List'!H:H,1,FALSE),"")</f>
        <v/>
      </c>
      <c r="M61" t="str">
        <f>IFERROR(VLOOKUP(L61,'Members List'!H:I,2,FALSE),"")</f>
        <v/>
      </c>
    </row>
    <row r="62" spans="1:14" x14ac:dyDescent="0.25">
      <c r="A62">
        <v>4</v>
      </c>
      <c r="B62">
        <v>1</v>
      </c>
      <c r="C62" t="s">
        <v>938</v>
      </c>
      <c r="D62" t="s">
        <v>235</v>
      </c>
      <c r="E62" s="1">
        <v>1.4146631944444444E-2</v>
      </c>
      <c r="F62">
        <v>4</v>
      </c>
      <c r="G62" t="s">
        <v>1551</v>
      </c>
      <c r="H62">
        <v>0.82799999999999996</v>
      </c>
      <c r="I62">
        <v>8.7999999999999995E-2</v>
      </c>
      <c r="J62">
        <v>0</v>
      </c>
      <c r="K62">
        <v>1</v>
      </c>
      <c r="L62" t="str">
        <f>IFERROR(VLOOKUP(C62,'Members List'!H:H,1,FALSE),"")</f>
        <v>Craig Wilson</v>
      </c>
      <c r="M62" t="str">
        <f>IFERROR(VLOOKUP(L62,'Members List'!H:I,2,FALSE),"")</f>
        <v>Race - Masters - Regional</v>
      </c>
      <c r="N62">
        <v>7</v>
      </c>
    </row>
    <row r="63" spans="1:14" x14ac:dyDescent="0.25">
      <c r="A63">
        <v>5</v>
      </c>
      <c r="B63">
        <v>2</v>
      </c>
      <c r="C63" t="s">
        <v>223</v>
      </c>
      <c r="D63" t="s">
        <v>235</v>
      </c>
      <c r="E63" s="1">
        <v>1.4136493055555555E-2</v>
      </c>
      <c r="F63">
        <v>4</v>
      </c>
      <c r="G63" t="s">
        <v>1552</v>
      </c>
      <c r="H63">
        <v>1.034</v>
      </c>
      <c r="I63">
        <v>0.20599999999999999</v>
      </c>
      <c r="J63">
        <v>0</v>
      </c>
      <c r="K63" t="s">
        <v>225</v>
      </c>
      <c r="L63" t="str">
        <f>IFERROR(VLOOKUP(C63,'Members List'!H:H,1,FALSE),"")</f>
        <v>Nick Cowie</v>
      </c>
      <c r="M63" t="str">
        <f>IFERROR(VLOOKUP(L63,'Members List'!H:I,2,FALSE),"")</f>
        <v>Race - Masters - Regional</v>
      </c>
      <c r="N63">
        <v>4</v>
      </c>
    </row>
    <row r="64" spans="1:14" x14ac:dyDescent="0.25">
      <c r="A64">
        <v>6</v>
      </c>
      <c r="B64">
        <v>44</v>
      </c>
      <c r="C64" t="s">
        <v>248</v>
      </c>
      <c r="D64" t="s">
        <v>235</v>
      </c>
      <c r="E64" s="1">
        <v>1.4149872685185185E-2</v>
      </c>
      <c r="F64">
        <v>4</v>
      </c>
      <c r="G64" t="s">
        <v>1553</v>
      </c>
      <c r="H64">
        <v>1.601</v>
      </c>
      <c r="I64">
        <v>0.56699999999999995</v>
      </c>
      <c r="J64">
        <v>0</v>
      </c>
      <c r="K64">
        <v>44</v>
      </c>
      <c r="L64" t="str">
        <f>IFERROR(VLOOKUP(C64,'Members List'!H:H,1,FALSE),"")</f>
        <v>Andrew Lindsay</v>
      </c>
      <c r="M64" t="str">
        <f>IFERROR(VLOOKUP(L64,'Members List'!H:I,2,FALSE),"")</f>
        <v>Race - Junior (U15/U17/U19)</v>
      </c>
      <c r="N64">
        <v>3</v>
      </c>
    </row>
    <row r="65" spans="1:14" x14ac:dyDescent="0.25">
      <c r="A65">
        <v>7</v>
      </c>
      <c r="B65">
        <v>36</v>
      </c>
      <c r="C65" t="s">
        <v>1554</v>
      </c>
      <c r="D65" t="s">
        <v>235</v>
      </c>
      <c r="E65" s="1">
        <v>1.7088726851851851E-2</v>
      </c>
      <c r="F65">
        <v>4</v>
      </c>
      <c r="G65" t="s">
        <v>1555</v>
      </c>
      <c r="H65" t="s">
        <v>1556</v>
      </c>
      <c r="I65" t="s">
        <v>1557</v>
      </c>
      <c r="J65">
        <v>0</v>
      </c>
      <c r="K65">
        <v>36</v>
      </c>
      <c r="L65" t="str">
        <f>IFERROR(VLOOKUP(C65,'Members List'!H:H,1,FALSE),"")</f>
        <v/>
      </c>
      <c r="M65" t="str">
        <f>IFERROR(VLOOKUP(L65,'Members List'!H:I,2,FALSE),"")</f>
        <v/>
      </c>
    </row>
    <row r="66" spans="1:14" x14ac:dyDescent="0.25">
      <c r="A66">
        <v>1</v>
      </c>
      <c r="B66">
        <v>4</v>
      </c>
      <c r="C66" t="s">
        <v>967</v>
      </c>
      <c r="D66" t="s">
        <v>270</v>
      </c>
      <c r="E66" s="1">
        <v>1.4760613425925927E-2</v>
      </c>
      <c r="F66">
        <v>3</v>
      </c>
      <c r="G66" t="s">
        <v>1558</v>
      </c>
      <c r="H66">
        <v>0</v>
      </c>
      <c r="I66">
        <v>0</v>
      </c>
      <c r="J66">
        <v>0</v>
      </c>
      <c r="K66">
        <v>4</v>
      </c>
      <c r="L66" t="str">
        <f>IFERROR(VLOOKUP(C66,'Members List'!H:H,1,FALSE),"")</f>
        <v/>
      </c>
      <c r="M66" t="str">
        <f>IFERROR(VLOOKUP(L66,'Members List'!H:I,2,FALSE),"")</f>
        <v/>
      </c>
    </row>
    <row r="67" spans="1:14" x14ac:dyDescent="0.25">
      <c r="A67">
        <v>2</v>
      </c>
      <c r="B67">
        <v>5</v>
      </c>
      <c r="C67" t="s">
        <v>1103</v>
      </c>
      <c r="D67" t="s">
        <v>270</v>
      </c>
      <c r="E67" s="1">
        <v>1.5034444444444446E-2</v>
      </c>
      <c r="F67">
        <v>3</v>
      </c>
      <c r="G67" t="s">
        <v>1559</v>
      </c>
      <c r="H67">
        <v>23.31</v>
      </c>
      <c r="I67">
        <v>23.31</v>
      </c>
      <c r="J67">
        <v>0</v>
      </c>
      <c r="K67">
        <v>5</v>
      </c>
      <c r="L67" t="str">
        <f>IFERROR(VLOOKUP(C67,'Members List'!H:H,1,FALSE),"")</f>
        <v/>
      </c>
      <c r="M67" t="str">
        <f>IFERROR(VLOOKUP(L67,'Members List'!H:I,2,FALSE),"")</f>
        <v/>
      </c>
    </row>
    <row r="68" spans="1:14" x14ac:dyDescent="0.25">
      <c r="A68">
        <v>3</v>
      </c>
      <c r="B68">
        <v>15</v>
      </c>
      <c r="C68" t="s">
        <v>265</v>
      </c>
      <c r="D68" t="s">
        <v>270</v>
      </c>
      <c r="E68" s="1">
        <v>1.5083993055555555E-2</v>
      </c>
      <c r="F68">
        <v>3</v>
      </c>
      <c r="G68" t="s">
        <v>1560</v>
      </c>
      <c r="H68">
        <v>28.529</v>
      </c>
      <c r="I68">
        <v>5.2190000000000003</v>
      </c>
      <c r="J68">
        <v>0</v>
      </c>
      <c r="K68" t="s">
        <v>267</v>
      </c>
      <c r="L68" t="str">
        <f>IFERROR(VLOOKUP(C68,'Members List'!H:H,1,FALSE),"")</f>
        <v>Michelle Baker</v>
      </c>
      <c r="M68" t="str">
        <f>IFERROR(VLOOKUP(L68,'Members List'!H:I,2,FALSE),"")</f>
        <v>Race - Masters - Regional</v>
      </c>
      <c r="N68">
        <v>10</v>
      </c>
    </row>
    <row r="69" spans="1:14" x14ac:dyDescent="0.25">
      <c r="A69">
        <v>4</v>
      </c>
      <c r="B69">
        <v>21</v>
      </c>
      <c r="C69" t="s">
        <v>1439</v>
      </c>
      <c r="D69" t="s">
        <v>270</v>
      </c>
      <c r="E69" s="1">
        <v>1.5221527777777778E-2</v>
      </c>
      <c r="F69">
        <v>3</v>
      </c>
      <c r="G69" t="s">
        <v>1561</v>
      </c>
      <c r="H69">
        <v>40.127000000000002</v>
      </c>
      <c r="I69">
        <v>11.598000000000001</v>
      </c>
      <c r="J69">
        <v>0</v>
      </c>
      <c r="K69">
        <v>21</v>
      </c>
      <c r="L69" t="str">
        <f>IFERROR(VLOOKUP(C69,'Members List'!H:H,1,FALSE),"")</f>
        <v>Guy Pertwee</v>
      </c>
      <c r="M69" t="str">
        <f>IFERROR(VLOOKUP(L69,'Members List'!H:I,2,FALSE),"")</f>
        <v>Race - Kids (U9/U11/U13)</v>
      </c>
      <c r="N69">
        <v>7</v>
      </c>
    </row>
    <row r="70" spans="1:14" x14ac:dyDescent="0.25">
      <c r="A70">
        <v>5</v>
      </c>
      <c r="B70">
        <v>3</v>
      </c>
      <c r="C70" t="s">
        <v>1562</v>
      </c>
      <c r="D70" t="s">
        <v>270</v>
      </c>
      <c r="E70" s="1">
        <v>1.5321145833333332E-2</v>
      </c>
      <c r="F70">
        <v>3</v>
      </c>
      <c r="G70" t="s">
        <v>1563</v>
      </c>
      <c r="H70">
        <v>47.843000000000004</v>
      </c>
      <c r="I70">
        <v>7.7160000000000002</v>
      </c>
      <c r="J70">
        <v>0</v>
      </c>
      <c r="K70">
        <v>3</v>
      </c>
      <c r="L70" t="str">
        <f>IFERROR(VLOOKUP(C70,'Members List'!H:H,1,FALSE),"")</f>
        <v/>
      </c>
      <c r="M70" t="str">
        <f>IFERROR(VLOOKUP(L70,'Members List'!H:I,2,FALSE),"")</f>
        <v/>
      </c>
    </row>
    <row r="71" spans="1:14" x14ac:dyDescent="0.25">
      <c r="A71">
        <v>6</v>
      </c>
      <c r="B71">
        <v>6</v>
      </c>
      <c r="C71" t="s">
        <v>269</v>
      </c>
      <c r="D71" t="s">
        <v>270</v>
      </c>
      <c r="E71" s="1">
        <v>1.6857615740740742E-2</v>
      </c>
      <c r="F71">
        <v>3</v>
      </c>
      <c r="G71" t="s">
        <v>1564</v>
      </c>
      <c r="H71" t="s">
        <v>1565</v>
      </c>
      <c r="I71" t="s">
        <v>1566</v>
      </c>
      <c r="J71">
        <v>0</v>
      </c>
      <c r="K71">
        <v>6</v>
      </c>
      <c r="L71" t="str">
        <f>IFERROR(VLOOKUP(C71,'Members List'!H:H,1,FALSE),"")</f>
        <v>John Bywater</v>
      </c>
      <c r="M71" t="str">
        <f>IFERROR(VLOOKUP(L71,'Members List'!H:I,2,FALSE),"")</f>
        <v>Race - Masters U65</v>
      </c>
      <c r="N71">
        <v>4</v>
      </c>
    </row>
    <row r="72" spans="1:14" x14ac:dyDescent="0.25">
      <c r="A72">
        <v>7</v>
      </c>
      <c r="B72">
        <v>43</v>
      </c>
      <c r="C72" t="s">
        <v>981</v>
      </c>
      <c r="D72" t="s">
        <v>270</v>
      </c>
      <c r="E72" s="1">
        <v>1.7228078703703704E-2</v>
      </c>
      <c r="F72">
        <v>3</v>
      </c>
      <c r="G72" t="s">
        <v>1567</v>
      </c>
      <c r="H72" t="s">
        <v>1568</v>
      </c>
      <c r="I72" t="s">
        <v>1569</v>
      </c>
      <c r="J72">
        <v>0</v>
      </c>
      <c r="K72">
        <v>43</v>
      </c>
      <c r="L72" t="str">
        <f>IFERROR(VLOOKUP(C72,'Members List'!H:H,1,FALSE),"")</f>
        <v/>
      </c>
      <c r="M72" t="str">
        <f>IFERROR(VLOOKUP(L72,'Members List'!H:I,2,FALSE),"")</f>
        <v/>
      </c>
    </row>
    <row r="73" spans="1:14" x14ac:dyDescent="0.25">
      <c r="A73">
        <v>1</v>
      </c>
      <c r="B73">
        <v>47</v>
      </c>
      <c r="C73" t="s">
        <v>1426</v>
      </c>
      <c r="D73" t="s">
        <v>256</v>
      </c>
      <c r="E73" s="1">
        <v>1.5058356481481482E-2</v>
      </c>
      <c r="F73">
        <v>3</v>
      </c>
      <c r="G73" t="s">
        <v>1570</v>
      </c>
      <c r="H73">
        <v>0</v>
      </c>
      <c r="I73">
        <v>0</v>
      </c>
      <c r="J73">
        <v>0</v>
      </c>
      <c r="K73">
        <v>47</v>
      </c>
      <c r="L73" t="str">
        <f>IFERROR(VLOOKUP(C73,'Members List'!H:H,1,FALSE),"")</f>
        <v/>
      </c>
      <c r="M73" t="str">
        <f>IFERROR(VLOOKUP(L73,'Members List'!H:I,2,FALSE),"")</f>
        <v/>
      </c>
    </row>
    <row r="74" spans="1:14" x14ac:dyDescent="0.25">
      <c r="A74">
        <v>1</v>
      </c>
      <c r="B74" t="s">
        <v>1571</v>
      </c>
      <c r="C74" t="s">
        <v>1572</v>
      </c>
      <c r="H74">
        <v>0</v>
      </c>
      <c r="I74">
        <v>0</v>
      </c>
      <c r="J74">
        <v>0</v>
      </c>
      <c r="K74">
        <v>99</v>
      </c>
      <c r="L74" t="str">
        <f>IFERROR(VLOOKUP(C74,'Members List'!H:H,1,FALSE),"")</f>
        <v/>
      </c>
      <c r="M74" t="str">
        <f>IFERROR(VLOOKUP(L74,'Members List'!H:I,2,FALSE),"")</f>
        <v/>
      </c>
    </row>
    <row r="75" spans="1:14" x14ac:dyDescent="0.25">
      <c r="E75" s="1"/>
    </row>
    <row r="76" spans="1:14" x14ac:dyDescent="0.25">
      <c r="E76" s="1"/>
    </row>
    <row r="77" spans="1:14" x14ac:dyDescent="0.25">
      <c r="E77" s="1"/>
    </row>
    <row r="78" spans="1:14" x14ac:dyDescent="0.25">
      <c r="E78" s="1"/>
    </row>
    <row r="79" spans="1:14" x14ac:dyDescent="0.25">
      <c r="E79" s="1"/>
    </row>
    <row r="80" spans="1:14" x14ac:dyDescent="0.25">
      <c r="E80" s="1"/>
    </row>
    <row r="81" spans="5:5" x14ac:dyDescent="0.25">
      <c r="E81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86" spans="5:5" x14ac:dyDescent="0.25">
      <c r="E86" s="1"/>
    </row>
    <row r="87" spans="5:5" x14ac:dyDescent="0.25">
      <c r="E87" s="1"/>
    </row>
    <row r="88" spans="5:5" x14ac:dyDescent="0.25">
      <c r="E88" s="1"/>
    </row>
    <row r="89" spans="5:5" x14ac:dyDescent="0.25">
      <c r="E89" s="1"/>
    </row>
    <row r="90" spans="5:5" x14ac:dyDescent="0.25">
      <c r="E90" s="1"/>
    </row>
    <row r="91" spans="5:5" x14ac:dyDescent="0.25">
      <c r="E91" s="1"/>
    </row>
    <row r="92" spans="5:5" x14ac:dyDescent="0.25">
      <c r="E92" s="1"/>
    </row>
    <row r="93" spans="5:5" x14ac:dyDescent="0.25">
      <c r="E93" s="1"/>
    </row>
    <row r="94" spans="5:5" x14ac:dyDescent="0.25">
      <c r="E94" s="1"/>
    </row>
    <row r="95" spans="5:5" x14ac:dyDescent="0.25">
      <c r="E95" s="1"/>
    </row>
    <row r="96" spans="5:5" x14ac:dyDescent="0.25">
      <c r="E96" s="1"/>
    </row>
    <row r="97" spans="5:7" x14ac:dyDescent="0.25">
      <c r="E97" s="1"/>
    </row>
    <row r="98" spans="5:7" x14ac:dyDescent="0.25">
      <c r="E98" s="1"/>
    </row>
    <row r="99" spans="5:7" x14ac:dyDescent="0.25">
      <c r="E99" s="1"/>
    </row>
    <row r="100" spans="5:7" x14ac:dyDescent="0.25">
      <c r="E100" s="1"/>
    </row>
    <row r="101" spans="5:7" x14ac:dyDescent="0.25">
      <c r="G101" s="1"/>
    </row>
    <row r="102" spans="5:7" x14ac:dyDescent="0.25">
      <c r="G102" s="1"/>
    </row>
    <row r="103" spans="5:7" x14ac:dyDescent="0.25">
      <c r="G103" s="1"/>
    </row>
    <row r="110" spans="5:7" x14ac:dyDescent="0.25">
      <c r="E110" s="1"/>
    </row>
    <row r="111" spans="5:7" x14ac:dyDescent="0.25">
      <c r="E111" s="1"/>
    </row>
    <row r="112" spans="5:7" x14ac:dyDescent="0.25">
      <c r="E112" s="1"/>
    </row>
    <row r="113" spans="1:11" x14ac:dyDescent="0.25">
      <c r="E113" s="1"/>
    </row>
    <row r="114" spans="1:11" x14ac:dyDescent="0.25">
      <c r="E114" s="1"/>
    </row>
    <row r="115" spans="1:11" x14ac:dyDescent="0.25">
      <c r="E115" s="1"/>
    </row>
    <row r="116" spans="1:11" x14ac:dyDescent="0.25">
      <c r="E116" s="1"/>
    </row>
    <row r="117" spans="1:11" x14ac:dyDescent="0.25">
      <c r="E117" s="1"/>
    </row>
    <row r="118" spans="1:11" x14ac:dyDescent="0.25">
      <c r="E118" s="1"/>
    </row>
    <row r="120" spans="1:11" x14ac:dyDescent="0.25">
      <c r="A120" s="38"/>
      <c r="B120" s="38"/>
      <c r="C120" s="38"/>
      <c r="D120" s="38"/>
      <c r="E120" s="38"/>
      <c r="F120" s="38"/>
      <c r="G120" s="38"/>
      <c r="H120" s="38"/>
      <c r="I120" s="38"/>
      <c r="J120" s="38"/>
      <c r="K120" s="38"/>
    </row>
    <row r="121" spans="1:11" x14ac:dyDescent="0.25">
      <c r="E121" s="1"/>
    </row>
    <row r="122" spans="1:11" x14ac:dyDescent="0.25">
      <c r="E122" s="1"/>
    </row>
    <row r="123" spans="1:11" x14ac:dyDescent="0.25">
      <c r="E123" s="1"/>
    </row>
    <row r="124" spans="1:11" x14ac:dyDescent="0.25">
      <c r="E124" s="1"/>
    </row>
    <row r="125" spans="1:11" x14ac:dyDescent="0.25">
      <c r="E125" s="1"/>
    </row>
    <row r="126" spans="1:11" x14ac:dyDescent="0.25">
      <c r="E126" s="1"/>
    </row>
    <row r="127" spans="1:11" x14ac:dyDescent="0.25">
      <c r="E127" s="1"/>
    </row>
    <row r="128" spans="1:11" x14ac:dyDescent="0.25">
      <c r="E128" s="1"/>
    </row>
    <row r="129" spans="1:11" x14ac:dyDescent="0.25">
      <c r="E129" s="1"/>
    </row>
    <row r="130" spans="1:11" x14ac:dyDescent="0.25">
      <c r="E130" s="1"/>
    </row>
    <row r="131" spans="1:11" x14ac:dyDescent="0.25">
      <c r="E131" s="1"/>
    </row>
    <row r="132" spans="1:11" x14ac:dyDescent="0.25">
      <c r="E132" s="1"/>
    </row>
    <row r="133" spans="1:11" x14ac:dyDescent="0.25">
      <c r="E133" s="1"/>
    </row>
    <row r="134" spans="1:11" x14ac:dyDescent="0.25">
      <c r="E134" s="1"/>
    </row>
    <row r="135" spans="1:11" x14ac:dyDescent="0.25">
      <c r="E135" s="1"/>
    </row>
    <row r="136" spans="1:11" x14ac:dyDescent="0.25">
      <c r="E136" s="1"/>
    </row>
    <row r="137" spans="1:11" x14ac:dyDescent="0.25">
      <c r="A137">
        <v>10</v>
      </c>
      <c r="B137">
        <v>61</v>
      </c>
      <c r="C137" t="s">
        <v>272</v>
      </c>
      <c r="D137" t="s">
        <v>270</v>
      </c>
      <c r="E137" s="1">
        <v>1.1732476851851852E-2</v>
      </c>
      <c r="F137">
        <v>4</v>
      </c>
      <c r="G137" t="s">
        <v>1456</v>
      </c>
      <c r="H137" t="s">
        <v>1457</v>
      </c>
      <c r="I137">
        <v>0.38300000000000001</v>
      </c>
      <c r="J137">
        <v>0</v>
      </c>
      <c r="K137">
        <v>51</v>
      </c>
    </row>
  </sheetData>
  <sheetProtection algorithmName="SHA-512" hashValue="it+XfHbN476z1XbFEPtJ7x/rvtWktJ8pJzLcjflbh1K8Ngq63tNJAiOSVNa/nVq+W71A3ylKnSOdhUHL6R1Z3A==" saltValue="aGdTpNQYWXaVrx6B0hCQrQ==" spinCount="100000" sheet="1" objects="1" scenarios="1" selectLockedCells="1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BF3E92-F8B1-45B0-80D7-1DE1A2E9E79C}">
  <dimension ref="A1:N100"/>
  <sheetViews>
    <sheetView workbookViewId="0">
      <selection activeCell="G8" sqref="G8"/>
    </sheetView>
  </sheetViews>
  <sheetFormatPr defaultRowHeight="15" x14ac:dyDescent="0.25"/>
  <cols>
    <col min="3" max="3" width="24.140625" bestFit="1" customWidth="1"/>
    <col min="12" max="12" width="16.5703125" bestFit="1" customWidth="1"/>
    <col min="13" max="13" width="28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9</v>
      </c>
    </row>
    <row r="2" spans="1:14" x14ac:dyDescent="0.25">
      <c r="A2">
        <v>1</v>
      </c>
      <c r="B2">
        <v>88</v>
      </c>
      <c r="C2" t="s">
        <v>16</v>
      </c>
      <c r="D2" t="s">
        <v>464</v>
      </c>
      <c r="E2">
        <v>8.7823032407407398E-3</v>
      </c>
      <c r="F2">
        <v>8</v>
      </c>
      <c r="G2" t="s">
        <v>1625</v>
      </c>
      <c r="H2">
        <v>0</v>
      </c>
      <c r="I2">
        <v>0</v>
      </c>
      <c r="J2">
        <v>0</v>
      </c>
      <c r="K2">
        <v>88</v>
      </c>
      <c r="L2" t="str">
        <f>IFERROR(VLOOKUP(C2,'Members List'!H:H,1,FALSE),"")</f>
        <v>Conor Leahy</v>
      </c>
      <c r="M2" t="str">
        <f>IFERROR(VLOOKUP(L2,'Members List'!H:I,2,FALSE),"")</f>
        <v>Race - Elite and U23</v>
      </c>
      <c r="N2">
        <v>12</v>
      </c>
    </row>
    <row r="3" spans="1:14" x14ac:dyDescent="0.25">
      <c r="A3">
        <v>2</v>
      </c>
      <c r="B3">
        <v>4</v>
      </c>
      <c r="C3" t="s">
        <v>1626</v>
      </c>
      <c r="D3" t="s">
        <v>464</v>
      </c>
      <c r="E3">
        <v>8.7912962962962953E-3</v>
      </c>
      <c r="F3">
        <v>8</v>
      </c>
      <c r="G3" t="s">
        <v>1627</v>
      </c>
      <c r="H3">
        <v>0.58799999999999997</v>
      </c>
      <c r="I3">
        <v>0.58799999999999997</v>
      </c>
      <c r="J3">
        <v>0</v>
      </c>
      <c r="K3">
        <v>4</v>
      </c>
      <c r="L3" t="str">
        <f>IFERROR(VLOOKUP(C3,'Members List'!H:H,1,FALSE),"")</f>
        <v/>
      </c>
      <c r="M3" t="str">
        <f>IFERROR(VLOOKUP(L3,'Members List'!H:I,2,FALSE),"")</f>
        <v/>
      </c>
    </row>
    <row r="4" spans="1:14" x14ac:dyDescent="0.25">
      <c r="A4">
        <v>3</v>
      </c>
      <c r="B4">
        <v>98</v>
      </c>
      <c r="C4" t="s">
        <v>48</v>
      </c>
      <c r="D4" t="s">
        <v>464</v>
      </c>
      <c r="E4">
        <v>8.7819328703703705E-3</v>
      </c>
      <c r="F4">
        <v>8</v>
      </c>
      <c r="G4" t="s">
        <v>1628</v>
      </c>
      <c r="H4">
        <v>0.72299999999999998</v>
      </c>
      <c r="I4">
        <v>0.13500000000000001</v>
      </c>
      <c r="J4">
        <v>0</v>
      </c>
      <c r="K4">
        <v>98</v>
      </c>
      <c r="L4" t="str">
        <f>IFERROR(VLOOKUP(C4,'Members List'!H:H,1,FALSE),"")</f>
        <v>Michael Hosken</v>
      </c>
      <c r="M4" t="str">
        <f>IFERROR(VLOOKUP(L4,'Members List'!H:I,2,FALSE),"")</f>
        <v>Race - Masters U65</v>
      </c>
      <c r="N4">
        <v>8</v>
      </c>
    </row>
    <row r="5" spans="1:14" x14ac:dyDescent="0.25">
      <c r="A5">
        <v>4</v>
      </c>
      <c r="B5">
        <v>3</v>
      </c>
      <c r="C5" t="s">
        <v>1629</v>
      </c>
      <c r="D5" t="s">
        <v>464</v>
      </c>
      <c r="E5">
        <v>8.7871296296296291E-3</v>
      </c>
      <c r="F5">
        <v>8</v>
      </c>
      <c r="G5" t="s">
        <v>1630</v>
      </c>
      <c r="H5">
        <v>0.92</v>
      </c>
      <c r="I5">
        <v>0.19700000000000001</v>
      </c>
      <c r="J5">
        <v>0</v>
      </c>
      <c r="K5" t="s">
        <v>47</v>
      </c>
      <c r="L5" t="str">
        <f>IFERROR(VLOOKUP(C5,'Members List'!H:H,1,FALSE),"")</f>
        <v>Jordan Dawson</v>
      </c>
      <c r="M5" t="str">
        <f>IFERROR(VLOOKUP(L5,'Members List'!H:I,2,FALSE),"")</f>
        <v>Race - Junior (U15/U17/U19)</v>
      </c>
      <c r="N5">
        <v>5</v>
      </c>
    </row>
    <row r="6" spans="1:14" x14ac:dyDescent="0.25">
      <c r="A6">
        <v>5</v>
      </c>
      <c r="B6">
        <v>35</v>
      </c>
      <c r="C6" t="s">
        <v>51</v>
      </c>
      <c r="D6" t="s">
        <v>464</v>
      </c>
      <c r="E6">
        <v>8.7988541666666666E-3</v>
      </c>
      <c r="F6">
        <v>8</v>
      </c>
      <c r="G6" t="s">
        <v>1631</v>
      </c>
      <c r="H6">
        <v>1.024</v>
      </c>
      <c r="I6">
        <v>0.104</v>
      </c>
      <c r="J6">
        <v>0</v>
      </c>
      <c r="K6">
        <v>35</v>
      </c>
      <c r="L6" t="str">
        <f>IFERROR(VLOOKUP(C6,'Members List'!H:H,1,FALSE),"")</f>
        <v/>
      </c>
      <c r="M6" t="str">
        <f>IFERROR(VLOOKUP(L6,'Members List'!H:I,2,FALSE),"")</f>
        <v/>
      </c>
    </row>
    <row r="7" spans="1:14" x14ac:dyDescent="0.25">
      <c r="A7">
        <v>6</v>
      </c>
      <c r="B7">
        <v>64</v>
      </c>
      <c r="C7" t="s">
        <v>18</v>
      </c>
      <c r="D7" t="s">
        <v>464</v>
      </c>
      <c r="E7">
        <v>8.8092245370370355E-3</v>
      </c>
      <c r="F7">
        <v>8</v>
      </c>
      <c r="G7" t="s">
        <v>1632</v>
      </c>
      <c r="H7">
        <v>1.2749999999999999</v>
      </c>
      <c r="I7">
        <v>0.251</v>
      </c>
      <c r="J7">
        <v>0</v>
      </c>
      <c r="K7">
        <v>64</v>
      </c>
      <c r="L7" t="str">
        <f>IFERROR(VLOOKUP(C7,'Members List'!H:H,1,FALSE),"")</f>
        <v/>
      </c>
      <c r="M7" t="str">
        <f>IFERROR(VLOOKUP(L7,'Members List'!H:I,2,FALSE),"")</f>
        <v/>
      </c>
    </row>
    <row r="8" spans="1:14" x14ac:dyDescent="0.25">
      <c r="A8">
        <v>7</v>
      </c>
      <c r="B8">
        <v>1</v>
      </c>
      <c r="C8" t="s">
        <v>1633</v>
      </c>
      <c r="D8" t="s">
        <v>464</v>
      </c>
      <c r="E8">
        <v>8.7963425925925934E-3</v>
      </c>
      <c r="F8">
        <v>8</v>
      </c>
      <c r="G8" t="s">
        <v>1634</v>
      </c>
      <c r="H8">
        <v>1.387</v>
      </c>
      <c r="I8">
        <v>0.112</v>
      </c>
      <c r="J8">
        <v>0</v>
      </c>
      <c r="K8" t="s">
        <v>26</v>
      </c>
      <c r="L8" t="str">
        <f>IFERROR(VLOOKUP(C8,'Members List'!H:H,1,FALSE),"")</f>
        <v>Oliver Bleddyn</v>
      </c>
      <c r="M8" t="str">
        <f>IFERROR(VLOOKUP(L8,'Members List'!H:I,2,FALSE),"")</f>
        <v>Race - Junior (U15/U17/U19)</v>
      </c>
      <c r="N8">
        <v>3</v>
      </c>
    </row>
    <row r="9" spans="1:14" x14ac:dyDescent="0.25">
      <c r="A9">
        <v>8</v>
      </c>
      <c r="B9">
        <v>8</v>
      </c>
      <c r="C9" t="s">
        <v>1635</v>
      </c>
      <c r="D9" t="s">
        <v>464</v>
      </c>
      <c r="E9">
        <v>8.7885300925925926E-3</v>
      </c>
      <c r="F9">
        <v>8</v>
      </c>
      <c r="G9" t="s">
        <v>1636</v>
      </c>
      <c r="H9">
        <v>1.4870000000000001</v>
      </c>
      <c r="I9">
        <v>0.1</v>
      </c>
      <c r="J9">
        <v>0</v>
      </c>
      <c r="K9" t="s">
        <v>813</v>
      </c>
      <c r="L9" t="str">
        <f>IFERROR(VLOOKUP(C9,'Members List'!H:H,1,FALSE),"")</f>
        <v>Alastair Reid</v>
      </c>
      <c r="M9" t="str">
        <f>IFERROR(VLOOKUP(L9,'Members List'!H:I,2,FALSE),"")</f>
        <v>Race - Masters U65</v>
      </c>
      <c r="N9">
        <v>2</v>
      </c>
    </row>
    <row r="10" spans="1:14" x14ac:dyDescent="0.25">
      <c r="A10">
        <v>9</v>
      </c>
      <c r="B10">
        <v>38</v>
      </c>
      <c r="C10" t="s">
        <v>800</v>
      </c>
      <c r="D10" t="s">
        <v>464</v>
      </c>
      <c r="E10">
        <v>8.7923263888888877E-3</v>
      </c>
      <c r="F10">
        <v>8</v>
      </c>
      <c r="G10" t="s">
        <v>1637</v>
      </c>
      <c r="H10">
        <v>1.625</v>
      </c>
      <c r="I10">
        <v>0.13800000000000001</v>
      </c>
      <c r="J10">
        <v>0</v>
      </c>
      <c r="K10">
        <v>38</v>
      </c>
      <c r="L10" t="str">
        <f>IFERROR(VLOOKUP(C10,'Members List'!H:H,1,FALSE),"")</f>
        <v>Alastair Milne</v>
      </c>
      <c r="M10" t="str">
        <f>IFERROR(VLOOKUP(L10,'Members List'!H:I,2,FALSE),"")</f>
        <v>Race - Masters U65</v>
      </c>
      <c r="N10">
        <v>2</v>
      </c>
    </row>
    <row r="11" spans="1:14" x14ac:dyDescent="0.25">
      <c r="A11">
        <v>10</v>
      </c>
      <c r="B11">
        <v>85</v>
      </c>
      <c r="C11" t="s">
        <v>1315</v>
      </c>
      <c r="D11" t="s">
        <v>464</v>
      </c>
      <c r="E11">
        <v>8.814062499999999E-3</v>
      </c>
      <c r="F11">
        <v>8</v>
      </c>
      <c r="G11" t="s">
        <v>1638</v>
      </c>
      <c r="H11">
        <v>1.8240000000000001</v>
      </c>
      <c r="I11">
        <v>0.19900000000000001</v>
      </c>
      <c r="J11">
        <v>0</v>
      </c>
      <c r="K11">
        <v>85</v>
      </c>
      <c r="L11" t="str">
        <f>IFERROR(VLOOKUP(C11,'Members List'!H:H,1,FALSE),"")</f>
        <v/>
      </c>
      <c r="M11" t="str">
        <f>IFERROR(VLOOKUP(L11,'Members List'!H:I,2,FALSE),"")</f>
        <v/>
      </c>
    </row>
    <row r="12" spans="1:14" x14ac:dyDescent="0.25">
      <c r="A12">
        <v>11</v>
      </c>
      <c r="B12">
        <v>9</v>
      </c>
      <c r="C12" t="s">
        <v>1639</v>
      </c>
      <c r="D12" t="s">
        <v>464</v>
      </c>
      <c r="E12">
        <v>8.8068171296296297E-3</v>
      </c>
      <c r="F12">
        <v>8</v>
      </c>
      <c r="G12" t="s">
        <v>1640</v>
      </c>
      <c r="H12">
        <v>2.2410000000000001</v>
      </c>
      <c r="I12">
        <v>0.41699999999999998</v>
      </c>
      <c r="J12">
        <v>0</v>
      </c>
      <c r="K12" t="s">
        <v>1284</v>
      </c>
      <c r="L12" t="str">
        <f>IFERROR(VLOOKUP(C12,'Members List'!H:H,1,FALSE),"")</f>
        <v>Colin Rose</v>
      </c>
      <c r="M12" t="str">
        <f>IFERROR(VLOOKUP(L12,'Members List'!H:I,2,FALSE),"")</f>
        <v>Race - Masters U65</v>
      </c>
      <c r="N12">
        <v>2</v>
      </c>
    </row>
    <row r="13" spans="1:14" x14ac:dyDescent="0.25">
      <c r="A13">
        <v>12</v>
      </c>
      <c r="B13">
        <v>2</v>
      </c>
      <c r="C13" t="s">
        <v>1641</v>
      </c>
      <c r="D13" t="s">
        <v>464</v>
      </c>
      <c r="E13">
        <v>8.796655092592592E-3</v>
      </c>
      <c r="F13">
        <v>8</v>
      </c>
      <c r="G13" t="s">
        <v>1642</v>
      </c>
      <c r="H13">
        <v>2.5270000000000001</v>
      </c>
      <c r="I13">
        <v>0.28599999999999998</v>
      </c>
      <c r="J13">
        <v>0</v>
      </c>
      <c r="K13" t="s">
        <v>65</v>
      </c>
      <c r="L13" t="str">
        <f>IFERROR(VLOOKUP(C13,'Members List'!H:H,1,FALSE),"")</f>
        <v>Dominic Da Silva</v>
      </c>
      <c r="M13" t="str">
        <f>IFERROR(VLOOKUP(L13,'Members List'!H:I,2,FALSE),"")</f>
        <v>Race - Masters U65</v>
      </c>
      <c r="N13">
        <v>2</v>
      </c>
    </row>
    <row r="14" spans="1:14" x14ac:dyDescent="0.25">
      <c r="A14">
        <v>13</v>
      </c>
      <c r="B14">
        <v>7</v>
      </c>
      <c r="C14" t="s">
        <v>1643</v>
      </c>
      <c r="D14" t="s">
        <v>464</v>
      </c>
      <c r="E14">
        <v>8.8120717592592591E-3</v>
      </c>
      <c r="F14">
        <v>8</v>
      </c>
      <c r="G14" t="s">
        <v>1644</v>
      </c>
      <c r="H14">
        <v>2.923</v>
      </c>
      <c r="I14">
        <v>0.39600000000000002</v>
      </c>
      <c r="J14">
        <v>0</v>
      </c>
      <c r="K14">
        <v>7</v>
      </c>
      <c r="L14" t="str">
        <f>IFERROR(VLOOKUP(C14,'Members List'!H:H,1,FALSE),"")</f>
        <v/>
      </c>
      <c r="M14" t="str">
        <f>IFERROR(VLOOKUP(L14,'Members List'!H:I,2,FALSE),"")</f>
        <v/>
      </c>
    </row>
    <row r="15" spans="1:14" x14ac:dyDescent="0.25">
      <c r="A15">
        <v>14</v>
      </c>
      <c r="B15">
        <v>76</v>
      </c>
      <c r="C15" t="s">
        <v>20</v>
      </c>
      <c r="D15" t="s">
        <v>464</v>
      </c>
      <c r="E15">
        <v>8.8097800925925913E-3</v>
      </c>
      <c r="F15">
        <v>8</v>
      </c>
      <c r="G15" t="s">
        <v>1645</v>
      </c>
      <c r="H15">
        <v>3.0470000000000002</v>
      </c>
      <c r="I15">
        <v>0.124</v>
      </c>
      <c r="J15">
        <v>0</v>
      </c>
      <c r="K15">
        <v>76</v>
      </c>
      <c r="L15" t="str">
        <f>IFERROR(VLOOKUP(C15,'Members List'!H:H,1,FALSE),"")</f>
        <v/>
      </c>
      <c r="M15" t="str">
        <f>IFERROR(VLOOKUP(L15,'Members List'!H:I,2,FALSE),"")</f>
        <v/>
      </c>
    </row>
    <row r="16" spans="1:14" x14ac:dyDescent="0.25">
      <c r="A16">
        <v>15</v>
      </c>
      <c r="B16">
        <v>66</v>
      </c>
      <c r="C16" t="s">
        <v>57</v>
      </c>
      <c r="D16" t="s">
        <v>464</v>
      </c>
      <c r="E16">
        <v>8.8116898148148156E-3</v>
      </c>
      <c r="F16">
        <v>8</v>
      </c>
      <c r="G16" t="s">
        <v>1646</v>
      </c>
      <c r="H16">
        <v>3.206</v>
      </c>
      <c r="I16">
        <v>0.159</v>
      </c>
      <c r="J16">
        <v>0</v>
      </c>
      <c r="K16">
        <v>66</v>
      </c>
      <c r="L16" t="str">
        <f>IFERROR(VLOOKUP(C16,'Members List'!H:H,1,FALSE),"")</f>
        <v>Jay Lindorff</v>
      </c>
      <c r="M16" t="str">
        <f>IFERROR(VLOOKUP(L16,'Members List'!H:I,2,FALSE),"")</f>
        <v>Race - Junior (U15/U17/U19)</v>
      </c>
      <c r="N16">
        <v>2</v>
      </c>
    </row>
    <row r="17" spans="1:14" x14ac:dyDescent="0.25">
      <c r="A17">
        <v>16</v>
      </c>
      <c r="B17">
        <v>54</v>
      </c>
      <c r="C17" t="s">
        <v>855</v>
      </c>
      <c r="D17" t="s">
        <v>464</v>
      </c>
      <c r="E17">
        <v>8.8333217592592595E-3</v>
      </c>
      <c r="F17">
        <v>8</v>
      </c>
      <c r="G17" t="s">
        <v>1647</v>
      </c>
      <c r="H17">
        <v>3.6669999999999998</v>
      </c>
      <c r="I17">
        <v>0.46100000000000002</v>
      </c>
      <c r="J17">
        <v>0</v>
      </c>
      <c r="K17">
        <v>54</v>
      </c>
      <c r="L17" t="str">
        <f>IFERROR(VLOOKUP(C17,'Members List'!H:H,1,FALSE),"")</f>
        <v>Adrian Pahl</v>
      </c>
      <c r="M17" t="str">
        <f>IFERROR(VLOOKUP(L17,'Members List'!H:I,2,FALSE),"")</f>
        <v>Race - Elite and U23</v>
      </c>
      <c r="N17">
        <v>2</v>
      </c>
    </row>
    <row r="18" spans="1:14" x14ac:dyDescent="0.25">
      <c r="A18">
        <v>17</v>
      </c>
      <c r="B18">
        <v>6</v>
      </c>
      <c r="C18" t="s">
        <v>118</v>
      </c>
      <c r="D18" t="s">
        <v>464</v>
      </c>
      <c r="E18">
        <v>8.8199537037037031E-3</v>
      </c>
      <c r="F18">
        <v>8</v>
      </c>
      <c r="G18" t="s">
        <v>1648</v>
      </c>
      <c r="H18">
        <v>3.7429999999999999</v>
      </c>
      <c r="I18">
        <v>7.5999999999999998E-2</v>
      </c>
      <c r="J18">
        <v>0</v>
      </c>
      <c r="K18">
        <v>6</v>
      </c>
      <c r="L18" t="str">
        <f>IFERROR(VLOOKUP(C18,'Members List'!H:H,1,FALSE),"")</f>
        <v>Scott Taylor</v>
      </c>
      <c r="M18" t="str">
        <f>IFERROR(VLOOKUP(L18,'Members List'!H:I,2,FALSE),"")</f>
        <v>Race - Masters U65</v>
      </c>
      <c r="N18">
        <v>2</v>
      </c>
    </row>
    <row r="19" spans="1:14" x14ac:dyDescent="0.25">
      <c r="A19">
        <v>18</v>
      </c>
      <c r="B19">
        <v>70</v>
      </c>
      <c r="C19" t="s">
        <v>1649</v>
      </c>
      <c r="D19" t="s">
        <v>464</v>
      </c>
      <c r="E19">
        <v>8.8261226851851851E-3</v>
      </c>
      <c r="F19">
        <v>8</v>
      </c>
      <c r="G19" t="s">
        <v>1650</v>
      </c>
      <c r="H19">
        <v>4.09</v>
      </c>
      <c r="I19">
        <v>0.34699999999999998</v>
      </c>
      <c r="J19">
        <v>0</v>
      </c>
      <c r="K19">
        <v>70</v>
      </c>
      <c r="L19" t="str">
        <f>IFERROR(VLOOKUP(C19,'Members List'!H:H,1,FALSE),"")</f>
        <v/>
      </c>
      <c r="M19" t="str">
        <f>IFERROR(VLOOKUP(L19,'Members List'!H:I,2,FALSE),"")</f>
        <v/>
      </c>
    </row>
    <row r="20" spans="1:14" x14ac:dyDescent="0.25">
      <c r="A20">
        <v>19</v>
      </c>
      <c r="B20">
        <v>86</v>
      </c>
      <c r="C20" t="s">
        <v>1314</v>
      </c>
      <c r="D20" t="s">
        <v>464</v>
      </c>
      <c r="F20">
        <v>8</v>
      </c>
      <c r="G20" t="s">
        <v>1651</v>
      </c>
      <c r="H20">
        <v>4.0960000000000001</v>
      </c>
      <c r="I20">
        <v>6.0000000000000001E-3</v>
      </c>
      <c r="J20">
        <v>0</v>
      </c>
      <c r="K20">
        <v>86</v>
      </c>
      <c r="L20" t="str">
        <f>IFERROR(VLOOKUP(C20,'Members List'!H:H,1,FALSE),"")</f>
        <v/>
      </c>
      <c r="M20" t="str">
        <f>IFERROR(VLOOKUP(L20,'Members List'!H:I,2,FALSE),"")</f>
        <v/>
      </c>
    </row>
    <row r="21" spans="1:14" x14ac:dyDescent="0.25">
      <c r="A21">
        <v>20</v>
      </c>
      <c r="B21">
        <v>5</v>
      </c>
      <c r="C21" t="s">
        <v>1652</v>
      </c>
      <c r="D21" t="s">
        <v>464</v>
      </c>
      <c r="E21">
        <v>8.8377199074074087E-3</v>
      </c>
      <c r="F21">
        <v>8</v>
      </c>
      <c r="G21" t="s">
        <v>1653</v>
      </c>
      <c r="H21">
        <v>5.7279999999999998</v>
      </c>
      <c r="I21">
        <v>1.6319999999999999</v>
      </c>
      <c r="J21">
        <v>0</v>
      </c>
      <c r="K21">
        <v>5</v>
      </c>
      <c r="L21" t="str">
        <f>IFERROR(VLOOKUP(C21,'Members List'!H:H,1,FALSE),"")</f>
        <v/>
      </c>
      <c r="M21" t="str">
        <f>IFERROR(VLOOKUP(L21,'Members List'!H:I,2,FALSE),"")</f>
        <v/>
      </c>
    </row>
    <row r="22" spans="1:14" x14ac:dyDescent="0.25">
      <c r="A22">
        <v>21</v>
      </c>
      <c r="B22">
        <v>80</v>
      </c>
      <c r="C22" t="s">
        <v>1277</v>
      </c>
      <c r="D22" t="s">
        <v>464</v>
      </c>
      <c r="E22">
        <v>8.8723958333333328E-3</v>
      </c>
      <c r="F22">
        <v>8</v>
      </c>
      <c r="G22" t="s">
        <v>1654</v>
      </c>
      <c r="H22">
        <v>7.1859999999999999</v>
      </c>
      <c r="I22">
        <v>1.458</v>
      </c>
      <c r="J22">
        <v>0</v>
      </c>
      <c r="K22">
        <v>80</v>
      </c>
      <c r="L22" t="str">
        <f>IFERROR(VLOOKUP(C22,'Members List'!H:H,1,FALSE),"")</f>
        <v/>
      </c>
      <c r="M22" t="str">
        <f>IFERROR(VLOOKUP(L22,'Members List'!H:I,2,FALSE),"")</f>
        <v/>
      </c>
    </row>
    <row r="23" spans="1:14" x14ac:dyDescent="0.25">
      <c r="A23">
        <v>22</v>
      </c>
      <c r="B23">
        <v>99</v>
      </c>
      <c r="C23" t="s">
        <v>1039</v>
      </c>
      <c r="D23" t="s">
        <v>464</v>
      </c>
      <c r="E23">
        <v>8.8661921296296301E-3</v>
      </c>
      <c r="F23">
        <v>8</v>
      </c>
      <c r="G23" t="s">
        <v>1655</v>
      </c>
      <c r="H23">
        <v>8.3230000000000004</v>
      </c>
      <c r="I23">
        <v>1.137</v>
      </c>
      <c r="J23">
        <v>0</v>
      </c>
      <c r="K23">
        <v>99</v>
      </c>
      <c r="L23" t="str">
        <f>IFERROR(VLOOKUP(C23,'Members List'!H:H,1,FALSE),"")</f>
        <v>Michael Vreeken</v>
      </c>
      <c r="M23" t="str">
        <f>IFERROR(VLOOKUP(L23,'Members List'!H:I,2,FALSE),"")</f>
        <v>Race - Masters - Regional</v>
      </c>
      <c r="N23">
        <v>2</v>
      </c>
    </row>
    <row r="24" spans="1:14" x14ac:dyDescent="0.25">
      <c r="A24">
        <v>23</v>
      </c>
      <c r="B24">
        <v>75</v>
      </c>
      <c r="C24" t="s">
        <v>1303</v>
      </c>
      <c r="D24" t="s">
        <v>464</v>
      </c>
      <c r="E24">
        <v>8.8783449074074077E-3</v>
      </c>
      <c r="F24">
        <v>8</v>
      </c>
      <c r="G24" t="s">
        <v>1656</v>
      </c>
      <c r="H24">
        <v>8.8109999999999999</v>
      </c>
      <c r="I24">
        <v>0.48799999999999999</v>
      </c>
      <c r="J24">
        <v>0</v>
      </c>
      <c r="K24" t="s">
        <v>1069</v>
      </c>
      <c r="L24" t="str">
        <f>IFERROR(VLOOKUP(C24,'Members List'!H:H,1,FALSE),"")</f>
        <v/>
      </c>
      <c r="M24" t="str">
        <f>IFERROR(VLOOKUP(L24,'Members List'!H:I,2,FALSE),"")</f>
        <v/>
      </c>
    </row>
    <row r="25" spans="1:14" x14ac:dyDescent="0.25">
      <c r="A25">
        <v>24</v>
      </c>
      <c r="B25">
        <v>11</v>
      </c>
      <c r="C25" t="s">
        <v>1657</v>
      </c>
      <c r="D25" t="s">
        <v>464</v>
      </c>
      <c r="E25">
        <v>8.9258449074074066E-3</v>
      </c>
      <c r="F25">
        <v>8</v>
      </c>
      <c r="G25" t="s">
        <v>1658</v>
      </c>
      <c r="H25">
        <v>11.461</v>
      </c>
      <c r="I25">
        <v>2.65</v>
      </c>
      <c r="J25">
        <v>0</v>
      </c>
      <c r="K25" t="s">
        <v>810</v>
      </c>
      <c r="L25" t="str">
        <f>IFERROR(VLOOKUP(C25,'Members List'!H:H,1,FALSE),"")</f>
        <v>Ryan Willmot</v>
      </c>
      <c r="M25" t="str">
        <f>IFERROR(VLOOKUP(L25,'Members List'!H:I,2,FALSE),"")</f>
        <v/>
      </c>
      <c r="N25">
        <v>2</v>
      </c>
    </row>
    <row r="26" spans="1:14" x14ac:dyDescent="0.25">
      <c r="A26" t="s">
        <v>1232</v>
      </c>
      <c r="B26">
        <v>10</v>
      </c>
      <c r="C26" t="s">
        <v>1659</v>
      </c>
      <c r="D26" t="s">
        <v>464</v>
      </c>
      <c r="J26">
        <v>0</v>
      </c>
      <c r="K26" t="s">
        <v>71</v>
      </c>
      <c r="L26" t="str">
        <f>IFERROR(VLOOKUP(C26,'Members List'!H:H,1,FALSE),"")</f>
        <v>Bernie Swart</v>
      </c>
      <c r="M26" t="str">
        <f>IFERROR(VLOOKUP(L26,'Members List'!H:I,2,FALSE),"")</f>
        <v/>
      </c>
      <c r="N26">
        <v>0</v>
      </c>
    </row>
    <row r="27" spans="1:14" x14ac:dyDescent="0.25">
      <c r="A27">
        <v>1</v>
      </c>
      <c r="B27">
        <v>74</v>
      </c>
      <c r="C27" t="s">
        <v>1660</v>
      </c>
      <c r="D27" t="s">
        <v>465</v>
      </c>
      <c r="E27">
        <v>9.1837962962962958E-3</v>
      </c>
      <c r="F27">
        <v>7</v>
      </c>
      <c r="G27" t="s">
        <v>1661</v>
      </c>
      <c r="H27">
        <v>0</v>
      </c>
      <c r="I27">
        <v>0</v>
      </c>
      <c r="J27">
        <v>0</v>
      </c>
      <c r="K27" t="s">
        <v>1662</v>
      </c>
      <c r="L27" t="str">
        <f>IFERROR(VLOOKUP(C27,'Members List'!H:H,1,FALSE),"")</f>
        <v/>
      </c>
      <c r="M27" t="str">
        <f>IFERROR(VLOOKUP(L27,'Members List'!H:I,2,FALSE),"")</f>
        <v/>
      </c>
    </row>
    <row r="28" spans="1:14" x14ac:dyDescent="0.25">
      <c r="A28">
        <v>2</v>
      </c>
      <c r="B28">
        <v>55</v>
      </c>
      <c r="C28" t="s">
        <v>1663</v>
      </c>
      <c r="D28" t="s">
        <v>465</v>
      </c>
      <c r="E28">
        <v>8.6533217592592599E-3</v>
      </c>
      <c r="F28">
        <v>7</v>
      </c>
      <c r="G28" t="s">
        <v>1664</v>
      </c>
      <c r="H28">
        <v>1.2829999999999999</v>
      </c>
      <c r="I28">
        <v>1.2829999999999999</v>
      </c>
      <c r="J28">
        <v>0</v>
      </c>
      <c r="K28">
        <v>55</v>
      </c>
      <c r="L28" t="str">
        <f>IFERROR(VLOOKUP(C28,'Members List'!H:H,1,FALSE),"")</f>
        <v/>
      </c>
      <c r="M28" t="str">
        <f>IFERROR(VLOOKUP(L28,'Members List'!H:I,2,FALSE),"")</f>
        <v/>
      </c>
    </row>
    <row r="29" spans="1:14" x14ac:dyDescent="0.25">
      <c r="A29">
        <v>3</v>
      </c>
      <c r="B29">
        <v>15</v>
      </c>
      <c r="C29" t="s">
        <v>1665</v>
      </c>
      <c r="D29" t="s">
        <v>465</v>
      </c>
      <c r="E29">
        <v>8.6773495370370372E-3</v>
      </c>
      <c r="F29">
        <v>7</v>
      </c>
      <c r="G29" t="s">
        <v>1666</v>
      </c>
      <c r="H29">
        <v>2.5489999999999999</v>
      </c>
      <c r="I29">
        <v>1.266</v>
      </c>
      <c r="J29">
        <v>0</v>
      </c>
      <c r="K29">
        <v>15</v>
      </c>
      <c r="L29" t="str">
        <f>IFERROR(VLOOKUP(C29,'Members List'!H:H,1,FALSE),"")</f>
        <v>Theodore Code</v>
      </c>
      <c r="M29" t="str">
        <f>IFERROR(VLOOKUP(L29,'Members List'!H:I,2,FALSE),"")</f>
        <v>Race - Elite and U23</v>
      </c>
      <c r="N29">
        <v>12</v>
      </c>
    </row>
    <row r="30" spans="1:14" x14ac:dyDescent="0.25">
      <c r="A30">
        <v>4</v>
      </c>
      <c r="B30">
        <v>60</v>
      </c>
      <c r="C30" t="s">
        <v>1667</v>
      </c>
      <c r="D30" t="s">
        <v>465</v>
      </c>
      <c r="E30">
        <v>8.6819328703703711E-3</v>
      </c>
      <c r="F30">
        <v>7</v>
      </c>
      <c r="G30" t="s">
        <v>1668</v>
      </c>
      <c r="H30">
        <v>3.6030000000000002</v>
      </c>
      <c r="I30">
        <v>1.054</v>
      </c>
      <c r="J30">
        <v>0</v>
      </c>
      <c r="K30">
        <v>60</v>
      </c>
      <c r="L30" t="str">
        <f>IFERROR(VLOOKUP(C30,'Members List'!H:H,1,FALSE),"")</f>
        <v/>
      </c>
      <c r="M30" t="str">
        <f>IFERROR(VLOOKUP(L30,'Members List'!H:I,2,FALSE),"")</f>
        <v/>
      </c>
    </row>
    <row r="31" spans="1:14" x14ac:dyDescent="0.25">
      <c r="A31">
        <v>5</v>
      </c>
      <c r="B31">
        <v>82</v>
      </c>
      <c r="C31" t="s">
        <v>1368</v>
      </c>
      <c r="D31" t="s">
        <v>465</v>
      </c>
      <c r="E31">
        <v>8.6930787037037046E-3</v>
      </c>
      <c r="F31">
        <v>7</v>
      </c>
      <c r="G31" t="s">
        <v>1669</v>
      </c>
      <c r="H31">
        <v>4.1420000000000003</v>
      </c>
      <c r="I31">
        <v>0.53900000000000003</v>
      </c>
      <c r="J31">
        <v>0</v>
      </c>
      <c r="K31">
        <v>82</v>
      </c>
      <c r="L31" t="str">
        <f>IFERROR(VLOOKUP(C31,'Members List'!H:H,1,FALSE),"")</f>
        <v/>
      </c>
      <c r="M31" t="str">
        <f>IFERROR(VLOOKUP(L31,'Members List'!H:I,2,FALSE),"")</f>
        <v/>
      </c>
    </row>
    <row r="32" spans="1:14" x14ac:dyDescent="0.25">
      <c r="A32">
        <v>6</v>
      </c>
      <c r="B32">
        <v>47</v>
      </c>
      <c r="C32" t="s">
        <v>1670</v>
      </c>
      <c r="D32" t="s">
        <v>465</v>
      </c>
      <c r="E32">
        <v>8.6867708333333345E-3</v>
      </c>
      <c r="F32">
        <v>7</v>
      </c>
      <c r="G32" t="s">
        <v>1671</v>
      </c>
      <c r="H32">
        <v>4.2030000000000003</v>
      </c>
      <c r="I32">
        <v>6.0999999999999999E-2</v>
      </c>
      <c r="J32">
        <v>0</v>
      </c>
      <c r="K32">
        <v>47</v>
      </c>
      <c r="L32" t="str">
        <f>IFERROR(VLOOKUP(C32,'Members List'!H:H,1,FALSE),"")</f>
        <v/>
      </c>
      <c r="M32" t="str">
        <f>IFERROR(VLOOKUP(L32,'Members List'!H:I,2,FALSE),"")</f>
        <v/>
      </c>
    </row>
    <row r="33" spans="1:14" x14ac:dyDescent="0.25">
      <c r="A33">
        <v>7</v>
      </c>
      <c r="B33">
        <v>94</v>
      </c>
      <c r="C33" t="s">
        <v>1370</v>
      </c>
      <c r="D33" t="s">
        <v>465</v>
      </c>
      <c r="E33">
        <v>8.6834490740740743E-3</v>
      </c>
      <c r="F33">
        <v>7</v>
      </c>
      <c r="G33" t="s">
        <v>1672</v>
      </c>
      <c r="H33">
        <v>4.5339999999999998</v>
      </c>
      <c r="I33">
        <v>0.33100000000000002</v>
      </c>
      <c r="J33">
        <v>0</v>
      </c>
      <c r="K33">
        <v>94</v>
      </c>
      <c r="L33" t="str">
        <f>IFERROR(VLOOKUP(C33,'Members List'!H:H,1,FALSE),"")</f>
        <v>Mark Santo</v>
      </c>
      <c r="M33" t="str">
        <f>IFERROR(VLOOKUP(L33,'Members List'!H:I,2,FALSE),"")</f>
        <v>Race - Masters U65</v>
      </c>
      <c r="N33">
        <v>8</v>
      </c>
    </row>
    <row r="34" spans="1:14" x14ac:dyDescent="0.25">
      <c r="A34">
        <v>8</v>
      </c>
      <c r="B34">
        <v>12</v>
      </c>
      <c r="C34" t="s">
        <v>1673</v>
      </c>
      <c r="D34" t="s">
        <v>465</v>
      </c>
      <c r="E34">
        <v>8.6987731481481482E-3</v>
      </c>
      <c r="F34">
        <v>7</v>
      </c>
      <c r="G34" t="s">
        <v>1674</v>
      </c>
      <c r="H34">
        <v>5.3869999999999996</v>
      </c>
      <c r="I34">
        <v>0.85299999999999998</v>
      </c>
      <c r="J34">
        <v>0</v>
      </c>
      <c r="K34">
        <v>12</v>
      </c>
      <c r="L34" t="str">
        <f>IFERROR(VLOOKUP(C34,'Members List'!H:H,1,FALSE),"")</f>
        <v/>
      </c>
      <c r="M34" t="str">
        <f>IFERROR(VLOOKUP(L34,'Members List'!H:I,2,FALSE),"")</f>
        <v/>
      </c>
    </row>
    <row r="35" spans="1:14" x14ac:dyDescent="0.25">
      <c r="A35">
        <v>9</v>
      </c>
      <c r="B35">
        <v>19</v>
      </c>
      <c r="C35" t="s">
        <v>1675</v>
      </c>
      <c r="D35" t="s">
        <v>465</v>
      </c>
      <c r="E35">
        <v>8.701412037037037E-3</v>
      </c>
      <c r="F35">
        <v>7</v>
      </c>
      <c r="G35" t="s">
        <v>1676</v>
      </c>
      <c r="H35">
        <v>5.91</v>
      </c>
      <c r="I35">
        <v>0.52300000000000002</v>
      </c>
      <c r="J35">
        <v>0</v>
      </c>
      <c r="K35" t="s">
        <v>174</v>
      </c>
      <c r="L35" t="str">
        <f>IFERROR(VLOOKUP(C35,'Members List'!H:H,1,FALSE),"")</f>
        <v>Calum Milne</v>
      </c>
      <c r="M35" t="str">
        <f>IFERROR(VLOOKUP(L35,'Members List'!H:I,2,FALSE),"")</f>
        <v>Race - Junior (U15/U17/U19)</v>
      </c>
      <c r="N35">
        <v>5</v>
      </c>
    </row>
    <row r="36" spans="1:14" x14ac:dyDescent="0.25">
      <c r="A36">
        <v>10</v>
      </c>
      <c r="B36">
        <v>89</v>
      </c>
      <c r="C36" t="s">
        <v>146</v>
      </c>
      <c r="D36" t="s">
        <v>465</v>
      </c>
      <c r="E36">
        <v>8.9697800925925934E-3</v>
      </c>
      <c r="F36">
        <v>7</v>
      </c>
      <c r="G36" t="s">
        <v>1677</v>
      </c>
      <c r="H36">
        <v>5.984</v>
      </c>
      <c r="I36">
        <v>7.3999999999999996E-2</v>
      </c>
      <c r="J36">
        <v>0</v>
      </c>
      <c r="K36" t="s">
        <v>148</v>
      </c>
      <c r="L36" t="str">
        <f>IFERROR(VLOOKUP(C36,'Members List'!H:H,1,FALSE),"")</f>
        <v>Matthew Connan</v>
      </c>
      <c r="M36" t="str">
        <f>IFERROR(VLOOKUP(L36,'Members List'!H:I,2,FALSE),"")</f>
        <v>Race - Junior (U15/U17/U19)</v>
      </c>
      <c r="N36">
        <v>3</v>
      </c>
    </row>
    <row r="37" spans="1:14" x14ac:dyDescent="0.25">
      <c r="A37">
        <v>11</v>
      </c>
      <c r="B37">
        <v>18</v>
      </c>
      <c r="C37" t="s">
        <v>1678</v>
      </c>
      <c r="D37" t="s">
        <v>465</v>
      </c>
      <c r="E37">
        <v>8.7052314814814822E-3</v>
      </c>
      <c r="F37">
        <v>7</v>
      </c>
      <c r="G37" t="s">
        <v>1679</v>
      </c>
      <c r="H37">
        <v>6.1779999999999999</v>
      </c>
      <c r="I37">
        <v>0.19400000000000001</v>
      </c>
      <c r="J37">
        <v>0</v>
      </c>
      <c r="K37">
        <v>18</v>
      </c>
      <c r="L37" t="str">
        <f>IFERROR(VLOOKUP(C37,'Members List'!H:H,1,FALSE),"")</f>
        <v>Ryan Maughan</v>
      </c>
      <c r="M37" t="str">
        <f>IFERROR(VLOOKUP(L37,'Members List'!H:I,2,FALSE),"")</f>
        <v>Race - Elite and U23</v>
      </c>
      <c r="N37">
        <v>2</v>
      </c>
    </row>
    <row r="38" spans="1:14" x14ac:dyDescent="0.25">
      <c r="A38">
        <v>12</v>
      </c>
      <c r="B38">
        <v>53</v>
      </c>
      <c r="C38" t="s">
        <v>1680</v>
      </c>
      <c r="D38" t="s">
        <v>465</v>
      </c>
      <c r="E38">
        <v>8.7135995370370371E-3</v>
      </c>
      <c r="F38">
        <v>7</v>
      </c>
      <c r="G38" t="s">
        <v>1681</v>
      </c>
      <c r="H38">
        <v>6.3049999999999997</v>
      </c>
      <c r="I38">
        <v>0.127</v>
      </c>
      <c r="J38">
        <v>0</v>
      </c>
      <c r="K38">
        <v>53</v>
      </c>
      <c r="L38" t="str">
        <f>IFERROR(VLOOKUP(C38,'Members List'!H:H,1,FALSE),"")</f>
        <v/>
      </c>
      <c r="M38" t="str">
        <f>IFERROR(VLOOKUP(L38,'Members List'!H:I,2,FALSE),"")</f>
        <v/>
      </c>
    </row>
    <row r="39" spans="1:14" x14ac:dyDescent="0.25">
      <c r="A39">
        <v>13</v>
      </c>
      <c r="B39">
        <v>42</v>
      </c>
      <c r="C39" t="s">
        <v>1682</v>
      </c>
      <c r="D39" t="s">
        <v>465</v>
      </c>
      <c r="E39">
        <v>8.706296296296297E-3</v>
      </c>
      <c r="F39">
        <v>7</v>
      </c>
      <c r="G39" t="s">
        <v>1683</v>
      </c>
      <c r="H39">
        <v>6.4859999999999998</v>
      </c>
      <c r="I39">
        <v>0.18099999999999999</v>
      </c>
      <c r="J39">
        <v>0</v>
      </c>
      <c r="K39">
        <v>42</v>
      </c>
      <c r="L39" t="str">
        <f>IFERROR(VLOOKUP(C39,'Members List'!H:H,1,FALSE),"")</f>
        <v/>
      </c>
      <c r="M39" t="str">
        <f>IFERROR(VLOOKUP(L39,'Members List'!H:I,2,FALSE),"")</f>
        <v/>
      </c>
    </row>
    <row r="40" spans="1:14" x14ac:dyDescent="0.25">
      <c r="A40">
        <v>14</v>
      </c>
      <c r="B40">
        <v>95</v>
      </c>
      <c r="C40" t="s">
        <v>1049</v>
      </c>
      <c r="D40" t="s">
        <v>465</v>
      </c>
      <c r="E40">
        <v>8.7200925925925935E-3</v>
      </c>
      <c r="F40">
        <v>7</v>
      </c>
      <c r="G40" t="s">
        <v>1684</v>
      </c>
      <c r="H40">
        <v>6.6970000000000001</v>
      </c>
      <c r="I40">
        <v>0.21099999999999999</v>
      </c>
      <c r="J40">
        <v>0</v>
      </c>
      <c r="K40">
        <v>95</v>
      </c>
      <c r="L40" t="str">
        <f>IFERROR(VLOOKUP(C40,'Members List'!H:H,1,FALSE),"")</f>
        <v>Greg Manning</v>
      </c>
      <c r="M40" t="str">
        <f>IFERROR(VLOOKUP(L40,'Members List'!H:I,2,FALSE),"")</f>
        <v>Ride - Adult 19-64</v>
      </c>
      <c r="N40">
        <v>2</v>
      </c>
    </row>
    <row r="41" spans="1:14" x14ac:dyDescent="0.25">
      <c r="A41">
        <v>15</v>
      </c>
      <c r="B41">
        <v>14</v>
      </c>
      <c r="C41" t="s">
        <v>1685</v>
      </c>
      <c r="D41" t="s">
        <v>465</v>
      </c>
      <c r="E41">
        <v>8.7251851851851848E-3</v>
      </c>
      <c r="F41">
        <v>7</v>
      </c>
      <c r="G41" t="s">
        <v>1686</v>
      </c>
      <c r="H41">
        <v>7.1180000000000003</v>
      </c>
      <c r="I41">
        <v>0.42099999999999999</v>
      </c>
      <c r="J41">
        <v>0</v>
      </c>
      <c r="K41">
        <v>14</v>
      </c>
      <c r="L41" t="str">
        <f>IFERROR(VLOOKUP(C41,'Members List'!H:H,1,FALSE),"")</f>
        <v>Peter Clark</v>
      </c>
      <c r="M41" t="str">
        <f>IFERROR(VLOOKUP(L41,'Members List'!H:I,2,FALSE),"")</f>
        <v>Race - Masters U65</v>
      </c>
      <c r="N41">
        <v>2</v>
      </c>
    </row>
    <row r="42" spans="1:14" x14ac:dyDescent="0.25">
      <c r="A42">
        <v>16</v>
      </c>
      <c r="B42">
        <v>17</v>
      </c>
      <c r="C42" t="s">
        <v>1687</v>
      </c>
      <c r="D42" t="s">
        <v>465</v>
      </c>
      <c r="E42">
        <v>8.7320138888888881E-3</v>
      </c>
      <c r="F42">
        <v>7</v>
      </c>
      <c r="G42" t="s">
        <v>1688</v>
      </c>
      <c r="H42">
        <v>7.2709999999999999</v>
      </c>
      <c r="I42">
        <v>0.153</v>
      </c>
      <c r="J42">
        <v>0</v>
      </c>
      <c r="K42">
        <v>17</v>
      </c>
      <c r="L42" t="str">
        <f>IFERROR(VLOOKUP(C42,'Members List'!H:H,1,FALSE),"")</f>
        <v>Adam Jones</v>
      </c>
      <c r="M42" t="str">
        <f>IFERROR(VLOOKUP(L42,'Members List'!H:I,2,FALSE),"")</f>
        <v>Race - Masters U65</v>
      </c>
      <c r="N42">
        <v>2</v>
      </c>
    </row>
    <row r="43" spans="1:14" x14ac:dyDescent="0.25">
      <c r="A43">
        <v>17</v>
      </c>
      <c r="B43">
        <v>44</v>
      </c>
      <c r="C43" t="s">
        <v>95</v>
      </c>
      <c r="D43" t="s">
        <v>465</v>
      </c>
      <c r="E43">
        <v>8.9882638888888877E-3</v>
      </c>
      <c r="F43">
        <v>7</v>
      </c>
      <c r="G43" t="s">
        <v>1689</v>
      </c>
      <c r="H43">
        <v>7.3780000000000001</v>
      </c>
      <c r="I43">
        <v>0.107</v>
      </c>
      <c r="J43">
        <v>0</v>
      </c>
      <c r="K43">
        <v>44</v>
      </c>
      <c r="L43" t="str">
        <f>IFERROR(VLOOKUP(C43,'Members List'!H:H,1,FALSE),"")</f>
        <v/>
      </c>
      <c r="M43" t="str">
        <f>IFERROR(VLOOKUP(L43,'Members List'!H:I,2,FALSE),"")</f>
        <v/>
      </c>
    </row>
    <row r="44" spans="1:14" x14ac:dyDescent="0.25">
      <c r="A44">
        <v>18</v>
      </c>
      <c r="B44">
        <v>62</v>
      </c>
      <c r="C44" t="s">
        <v>1690</v>
      </c>
      <c r="D44" t="s">
        <v>465</v>
      </c>
      <c r="E44">
        <v>8.7324652777777782E-3</v>
      </c>
      <c r="F44">
        <v>7</v>
      </c>
      <c r="G44" t="s">
        <v>1691</v>
      </c>
      <c r="H44">
        <v>7.54</v>
      </c>
      <c r="I44">
        <v>0.16200000000000001</v>
      </c>
      <c r="J44">
        <v>0</v>
      </c>
      <c r="K44">
        <v>62</v>
      </c>
      <c r="L44" t="str">
        <f>IFERROR(VLOOKUP(C44,'Members List'!H:H,1,FALSE),"")</f>
        <v/>
      </c>
      <c r="M44" t="str">
        <f>IFERROR(VLOOKUP(L44,'Members List'!H:I,2,FALSE),"")</f>
        <v/>
      </c>
    </row>
    <row r="45" spans="1:14" x14ac:dyDescent="0.25">
      <c r="A45">
        <v>19</v>
      </c>
      <c r="B45">
        <v>65</v>
      </c>
      <c r="C45" t="s">
        <v>131</v>
      </c>
      <c r="D45" t="s">
        <v>465</v>
      </c>
      <c r="F45">
        <v>7</v>
      </c>
      <c r="G45" t="s">
        <v>1692</v>
      </c>
      <c r="H45">
        <v>8.1440000000000001</v>
      </c>
      <c r="I45">
        <v>0.60399999999999998</v>
      </c>
      <c r="J45">
        <v>0</v>
      </c>
      <c r="K45">
        <v>65</v>
      </c>
      <c r="L45" t="str">
        <f>IFERROR(VLOOKUP(C45,'Members List'!H:H,1,FALSE),"")</f>
        <v>Owen Henderson</v>
      </c>
      <c r="M45" t="str">
        <f>IFERROR(VLOOKUP(L45,'Members List'!H:I,2,FALSE),"")</f>
        <v>Race - Masters U65</v>
      </c>
      <c r="N45">
        <v>2</v>
      </c>
    </row>
    <row r="46" spans="1:14" x14ac:dyDescent="0.25">
      <c r="A46">
        <v>20</v>
      </c>
      <c r="B46">
        <v>57</v>
      </c>
      <c r="C46" t="s">
        <v>878</v>
      </c>
      <c r="D46" t="s">
        <v>465</v>
      </c>
      <c r="E46">
        <v>8.7676620370370374E-3</v>
      </c>
      <c r="F46">
        <v>7</v>
      </c>
      <c r="G46" t="s">
        <v>1693</v>
      </c>
      <c r="H46">
        <v>11.964</v>
      </c>
      <c r="I46">
        <v>3.82</v>
      </c>
      <c r="J46">
        <v>0</v>
      </c>
      <c r="K46">
        <v>57</v>
      </c>
      <c r="L46" t="str">
        <f>IFERROR(VLOOKUP(C46,'Members List'!H:H,1,FALSE),"")</f>
        <v>Laura Hodges</v>
      </c>
      <c r="M46" t="str">
        <f>IFERROR(VLOOKUP(L46,'Members List'!H:I,2,FALSE),"")</f>
        <v>Race - Junior (U15/U17/U19)</v>
      </c>
      <c r="N46">
        <v>2</v>
      </c>
    </row>
    <row r="47" spans="1:14" x14ac:dyDescent="0.25">
      <c r="A47">
        <v>21</v>
      </c>
      <c r="B47">
        <v>13</v>
      </c>
      <c r="C47" t="s">
        <v>1694</v>
      </c>
      <c r="D47" t="s">
        <v>465</v>
      </c>
      <c r="E47">
        <v>8.8671759259259259E-3</v>
      </c>
      <c r="F47">
        <v>7</v>
      </c>
      <c r="G47" t="s">
        <v>1695</v>
      </c>
      <c r="H47">
        <v>20.033000000000001</v>
      </c>
      <c r="I47">
        <v>8.0690000000000008</v>
      </c>
      <c r="J47">
        <v>0</v>
      </c>
      <c r="K47">
        <v>13</v>
      </c>
      <c r="L47" t="str">
        <f>IFERROR(VLOOKUP(C47,'Members List'!H:H,1,FALSE),"")</f>
        <v/>
      </c>
      <c r="M47" t="str">
        <f>IFERROR(VLOOKUP(L47,'Members List'!H:I,2,FALSE),"")</f>
        <v/>
      </c>
    </row>
    <row r="48" spans="1:14" x14ac:dyDescent="0.25">
      <c r="A48">
        <v>22</v>
      </c>
      <c r="B48">
        <v>96</v>
      </c>
      <c r="C48" t="s">
        <v>159</v>
      </c>
      <c r="D48" t="s">
        <v>465</v>
      </c>
      <c r="E48">
        <v>1.0215138888888888E-2</v>
      </c>
      <c r="F48">
        <v>7</v>
      </c>
      <c r="G48" t="s">
        <v>1696</v>
      </c>
      <c r="H48" t="s">
        <v>1697</v>
      </c>
      <c r="I48" t="s">
        <v>1698</v>
      </c>
      <c r="J48">
        <v>0</v>
      </c>
      <c r="K48" t="s">
        <v>161</v>
      </c>
      <c r="L48" t="str">
        <f>IFERROR(VLOOKUP(C48,'Members List'!H:H,1,FALSE),"")</f>
        <v>Kelana Saleh</v>
      </c>
      <c r="M48" t="str">
        <f>IFERROR(VLOOKUP(L48,'Members List'!H:I,2,FALSE),"")</f>
        <v>Race - Masters U65</v>
      </c>
      <c r="N48">
        <v>2</v>
      </c>
    </row>
    <row r="49" spans="1:14" x14ac:dyDescent="0.25">
      <c r="A49">
        <v>23</v>
      </c>
      <c r="B49">
        <v>68</v>
      </c>
      <c r="C49" t="s">
        <v>1800</v>
      </c>
      <c r="D49" t="s">
        <v>465</v>
      </c>
      <c r="E49">
        <v>1.5086666666666665E-2</v>
      </c>
      <c r="F49">
        <v>7</v>
      </c>
      <c r="G49" t="s">
        <v>1699</v>
      </c>
      <c r="H49" t="s">
        <v>1700</v>
      </c>
      <c r="I49" t="s">
        <v>1701</v>
      </c>
      <c r="J49">
        <v>0</v>
      </c>
      <c r="K49">
        <v>1</v>
      </c>
      <c r="L49" t="str">
        <f>IFERROR(VLOOKUP(C49,'Members List'!H:H,1,FALSE),"")</f>
        <v>Daniel Fieldhouse</v>
      </c>
      <c r="M49" t="str">
        <f>IFERROR(VLOOKUP(L49,'Members List'!H:I,2,FALSE),"")</f>
        <v>Race - Elite and U23</v>
      </c>
      <c r="N49">
        <v>2</v>
      </c>
    </row>
    <row r="50" spans="1:14" x14ac:dyDescent="0.25">
      <c r="A50" t="s">
        <v>66</v>
      </c>
      <c r="B50">
        <v>16</v>
      </c>
      <c r="C50" t="s">
        <v>1702</v>
      </c>
      <c r="D50" t="s">
        <v>465</v>
      </c>
      <c r="E50" t="s">
        <v>68</v>
      </c>
      <c r="F50">
        <v>6</v>
      </c>
      <c r="G50" t="s">
        <v>1703</v>
      </c>
      <c r="H50" t="s">
        <v>70</v>
      </c>
      <c r="I50" t="s">
        <v>70</v>
      </c>
      <c r="J50">
        <v>0</v>
      </c>
      <c r="K50" t="s">
        <v>151</v>
      </c>
      <c r="L50" t="str">
        <f>IFERROR(VLOOKUP(C50,'Members List'!H:H,1,FALSE),"")</f>
        <v>John Duncan</v>
      </c>
      <c r="M50" t="str">
        <f>IFERROR(VLOOKUP(L50,'Members List'!H:I,2,FALSE),"")</f>
        <v>Race - Masters - Regional</v>
      </c>
      <c r="N50">
        <v>2</v>
      </c>
    </row>
    <row r="51" spans="1:14" x14ac:dyDescent="0.25">
      <c r="A51">
        <v>25</v>
      </c>
      <c r="B51">
        <v>51</v>
      </c>
      <c r="C51" t="s">
        <v>1405</v>
      </c>
      <c r="D51" t="s">
        <v>465</v>
      </c>
      <c r="E51">
        <v>1.0905844907407409E-2</v>
      </c>
      <c r="F51">
        <v>6</v>
      </c>
      <c r="G51" t="s">
        <v>1704</v>
      </c>
      <c r="I51" t="s">
        <v>1705</v>
      </c>
      <c r="J51">
        <v>0</v>
      </c>
      <c r="K51">
        <v>51</v>
      </c>
      <c r="L51" t="str">
        <f>IFERROR(VLOOKUP(C51,'Members List'!H:H,1,FALSE),"")</f>
        <v/>
      </c>
      <c r="M51" t="str">
        <f>IFERROR(VLOOKUP(L51,'Members List'!H:I,2,FALSE),"")</f>
        <v/>
      </c>
    </row>
    <row r="52" spans="1:14" x14ac:dyDescent="0.25">
      <c r="A52">
        <v>1</v>
      </c>
      <c r="B52">
        <v>112</v>
      </c>
      <c r="C52" t="s">
        <v>1706</v>
      </c>
      <c r="D52" t="s">
        <v>466</v>
      </c>
      <c r="E52">
        <v>9.3810763888888885E-3</v>
      </c>
      <c r="F52">
        <v>6</v>
      </c>
      <c r="G52" t="s">
        <v>1707</v>
      </c>
      <c r="H52">
        <v>0</v>
      </c>
      <c r="I52">
        <v>0</v>
      </c>
      <c r="J52">
        <v>0</v>
      </c>
      <c r="K52">
        <v>79</v>
      </c>
      <c r="L52" t="str">
        <f>IFERROR(VLOOKUP(C52,'Members List'!H:H,1,FALSE),"")</f>
        <v/>
      </c>
      <c r="M52" t="str">
        <f>IFERROR(VLOOKUP(L52,'Members List'!H:I,2,FALSE),"")</f>
        <v/>
      </c>
    </row>
    <row r="53" spans="1:14" x14ac:dyDescent="0.25">
      <c r="A53">
        <v>2</v>
      </c>
      <c r="B53">
        <v>22</v>
      </c>
      <c r="C53" t="s">
        <v>1708</v>
      </c>
      <c r="D53" t="s">
        <v>466</v>
      </c>
      <c r="E53">
        <v>9.3681712962962963E-3</v>
      </c>
      <c r="F53">
        <v>6</v>
      </c>
      <c r="G53" t="s">
        <v>1709</v>
      </c>
      <c r="H53">
        <v>0.14199999999999999</v>
      </c>
      <c r="I53">
        <v>0.14199999999999999</v>
      </c>
      <c r="J53">
        <v>0</v>
      </c>
      <c r="K53">
        <v>22</v>
      </c>
      <c r="L53" t="str">
        <f>IFERROR(VLOOKUP(C53,'Members List'!H:H,1,FALSE),"")</f>
        <v/>
      </c>
      <c r="M53" t="str">
        <f>IFERROR(VLOOKUP(L53,'Members List'!H:I,2,FALSE),"")</f>
        <v/>
      </c>
    </row>
    <row r="54" spans="1:14" x14ac:dyDescent="0.25">
      <c r="A54">
        <v>3</v>
      </c>
      <c r="B54">
        <v>93</v>
      </c>
      <c r="C54" t="s">
        <v>875</v>
      </c>
      <c r="D54" t="s">
        <v>466</v>
      </c>
      <c r="E54">
        <v>9.3993402777777773E-3</v>
      </c>
      <c r="F54">
        <v>6</v>
      </c>
      <c r="G54" t="s">
        <v>1710</v>
      </c>
      <c r="H54">
        <v>0.54300000000000004</v>
      </c>
      <c r="I54">
        <v>0.40100000000000002</v>
      </c>
      <c r="J54">
        <v>0</v>
      </c>
      <c r="K54">
        <v>93</v>
      </c>
      <c r="L54" t="str">
        <f>IFERROR(VLOOKUP(C54,'Members List'!H:H,1,FALSE),"")</f>
        <v/>
      </c>
      <c r="M54" t="str">
        <f>IFERROR(VLOOKUP(L54,'Members List'!H:I,2,FALSE),"")</f>
        <v/>
      </c>
    </row>
    <row r="55" spans="1:14" x14ac:dyDescent="0.25">
      <c r="A55">
        <v>4</v>
      </c>
      <c r="B55">
        <v>90</v>
      </c>
      <c r="C55" t="s">
        <v>179</v>
      </c>
      <c r="D55" t="s">
        <v>466</v>
      </c>
      <c r="E55">
        <v>9.3815162037037044E-3</v>
      </c>
      <c r="F55">
        <v>6</v>
      </c>
      <c r="G55" t="s">
        <v>1711</v>
      </c>
      <c r="H55">
        <v>0.72899999999999998</v>
      </c>
      <c r="I55">
        <v>0.186</v>
      </c>
      <c r="J55">
        <v>0</v>
      </c>
      <c r="K55">
        <v>90</v>
      </c>
      <c r="L55" t="str">
        <f>IFERROR(VLOOKUP(C55,'Members List'!H:H,1,FALSE),"")</f>
        <v>Dharlia Haines</v>
      </c>
      <c r="M55" t="str">
        <f>IFERROR(VLOOKUP(L55,'Members List'!H:I,2,FALSE),"")</f>
        <v>Race - Junior (U15/U17/U19)</v>
      </c>
      <c r="N55">
        <v>12</v>
      </c>
    </row>
    <row r="56" spans="1:14" x14ac:dyDescent="0.25">
      <c r="A56">
        <v>5</v>
      </c>
      <c r="B56">
        <v>87</v>
      </c>
      <c r="C56" t="s">
        <v>1712</v>
      </c>
      <c r="D56" t="s">
        <v>466</v>
      </c>
      <c r="E56">
        <v>9.3991898148148151E-3</v>
      </c>
      <c r="F56">
        <v>6</v>
      </c>
      <c r="G56" t="s">
        <v>1713</v>
      </c>
      <c r="H56">
        <v>0.98399999999999999</v>
      </c>
      <c r="I56">
        <v>0.255</v>
      </c>
      <c r="J56">
        <v>0</v>
      </c>
      <c r="K56">
        <v>87</v>
      </c>
      <c r="L56" t="str">
        <f>IFERROR(VLOOKUP(C56,'Members List'!H:H,1,FALSE),"")</f>
        <v/>
      </c>
      <c r="M56" t="str">
        <f>IFERROR(VLOOKUP(L56,'Members List'!H:I,2,FALSE),"")</f>
        <v/>
      </c>
    </row>
    <row r="57" spans="1:14" x14ac:dyDescent="0.25">
      <c r="A57">
        <v>6</v>
      </c>
      <c r="B57">
        <v>37</v>
      </c>
      <c r="C57" t="s">
        <v>1624</v>
      </c>
      <c r="D57" t="s">
        <v>466</v>
      </c>
      <c r="E57">
        <v>9.4081481481481481E-3</v>
      </c>
      <c r="F57">
        <v>6</v>
      </c>
      <c r="G57" t="s">
        <v>1714</v>
      </c>
      <c r="H57">
        <v>1.0880000000000001</v>
      </c>
      <c r="I57">
        <v>0.104</v>
      </c>
      <c r="J57">
        <v>0</v>
      </c>
      <c r="K57">
        <v>37</v>
      </c>
      <c r="L57" t="str">
        <f>IFERROR(VLOOKUP(C57,'Members List'!H:H,1,FALSE),"")</f>
        <v>Rodney King</v>
      </c>
      <c r="M57" t="str">
        <f>IFERROR(VLOOKUP(L57,'Members List'!H:I,2,FALSE),"")</f>
        <v>Race - Masters (U65)</v>
      </c>
      <c r="N57">
        <v>8</v>
      </c>
    </row>
    <row r="58" spans="1:14" x14ac:dyDescent="0.25">
      <c r="A58">
        <v>7</v>
      </c>
      <c r="B58">
        <v>61</v>
      </c>
      <c r="C58" t="s">
        <v>1715</v>
      </c>
      <c r="D58" t="s">
        <v>466</v>
      </c>
      <c r="E58">
        <v>9.3912152777777778E-3</v>
      </c>
      <c r="F58">
        <v>6</v>
      </c>
      <c r="G58" t="s">
        <v>1716</v>
      </c>
      <c r="H58">
        <v>1.8069999999999999</v>
      </c>
      <c r="I58">
        <v>0.71899999999999997</v>
      </c>
      <c r="J58">
        <v>0</v>
      </c>
      <c r="K58">
        <v>61</v>
      </c>
      <c r="L58" t="str">
        <f>IFERROR(VLOOKUP(C58,'Members List'!H:H,1,FALSE),"")</f>
        <v>Dean Hays</v>
      </c>
      <c r="M58" t="str">
        <f>IFERROR(VLOOKUP(L58,'Members List'!H:I,2,FALSE),"")</f>
        <v>Race - Masters (U65)</v>
      </c>
      <c r="N58">
        <v>5</v>
      </c>
    </row>
    <row r="59" spans="1:14" x14ac:dyDescent="0.25">
      <c r="A59">
        <v>8</v>
      </c>
      <c r="B59">
        <v>77</v>
      </c>
      <c r="C59" t="s">
        <v>210</v>
      </c>
      <c r="D59" t="s">
        <v>466</v>
      </c>
      <c r="E59">
        <v>9.399027777777777E-3</v>
      </c>
      <c r="F59">
        <v>6</v>
      </c>
      <c r="G59" t="s">
        <v>1717</v>
      </c>
      <c r="H59">
        <v>1.9419999999999999</v>
      </c>
      <c r="I59">
        <v>0.13500000000000001</v>
      </c>
      <c r="J59">
        <v>0</v>
      </c>
      <c r="K59">
        <v>77</v>
      </c>
      <c r="L59" t="str">
        <f>IFERROR(VLOOKUP(C59,'Members List'!H:H,1,FALSE),"")</f>
        <v>Ashton Sime</v>
      </c>
      <c r="M59" t="str">
        <f>IFERROR(VLOOKUP(L59,'Members List'!H:I,2,FALSE),"")</f>
        <v>Race - Kids (U9/U11/U13)</v>
      </c>
      <c r="N59">
        <v>3</v>
      </c>
    </row>
    <row r="60" spans="1:14" x14ac:dyDescent="0.25">
      <c r="A60">
        <v>9</v>
      </c>
      <c r="B60">
        <v>72</v>
      </c>
      <c r="C60" t="s">
        <v>226</v>
      </c>
      <c r="D60" t="s">
        <v>466</v>
      </c>
      <c r="E60">
        <v>9.417800925925925E-3</v>
      </c>
      <c r="F60">
        <v>6</v>
      </c>
      <c r="G60" t="s">
        <v>1718</v>
      </c>
      <c r="H60">
        <v>2.319</v>
      </c>
      <c r="I60">
        <v>0.377</v>
      </c>
      <c r="J60">
        <v>0</v>
      </c>
      <c r="K60" t="s">
        <v>228</v>
      </c>
      <c r="L60" t="str">
        <f>IFERROR(VLOOKUP(C60,'Members List'!H:H,1,FALSE),"")</f>
        <v>Dave Baker</v>
      </c>
      <c r="M60" t="str">
        <f>IFERROR(VLOOKUP(L60,'Members List'!H:I,2,FALSE),"")</f>
        <v>Race - Masters - Regional</v>
      </c>
      <c r="N60">
        <v>2</v>
      </c>
    </row>
    <row r="61" spans="1:14" x14ac:dyDescent="0.25">
      <c r="A61">
        <v>10</v>
      </c>
      <c r="B61">
        <v>92</v>
      </c>
      <c r="C61" t="s">
        <v>1719</v>
      </c>
      <c r="D61" t="s">
        <v>466</v>
      </c>
      <c r="E61">
        <v>9.4212037037037042E-3</v>
      </c>
      <c r="F61">
        <v>6</v>
      </c>
      <c r="G61" t="s">
        <v>1720</v>
      </c>
      <c r="H61">
        <v>2.4079999999999999</v>
      </c>
      <c r="I61">
        <v>8.8999999999999996E-2</v>
      </c>
      <c r="J61">
        <v>0</v>
      </c>
      <c r="K61">
        <v>92</v>
      </c>
      <c r="L61" t="str">
        <f>IFERROR(VLOOKUP(C61,'Members List'!H:H,1,FALSE),"")</f>
        <v/>
      </c>
      <c r="M61" t="str">
        <f>IFERROR(VLOOKUP(L61,'Members List'!H:I,2,FALSE),"")</f>
        <v/>
      </c>
    </row>
    <row r="62" spans="1:14" x14ac:dyDescent="0.25">
      <c r="A62">
        <v>11</v>
      </c>
      <c r="B62">
        <v>63</v>
      </c>
      <c r="C62" t="s">
        <v>1134</v>
      </c>
      <c r="D62" t="s">
        <v>466</v>
      </c>
      <c r="E62">
        <v>9.4014004629629638E-3</v>
      </c>
      <c r="F62">
        <v>6</v>
      </c>
      <c r="G62" t="s">
        <v>1721</v>
      </c>
      <c r="H62">
        <v>2.556</v>
      </c>
      <c r="I62">
        <v>0.14799999999999999</v>
      </c>
      <c r="J62">
        <v>0</v>
      </c>
      <c r="K62">
        <v>63</v>
      </c>
      <c r="L62" t="str">
        <f>IFERROR(VLOOKUP(C62,'Members List'!H:H,1,FALSE),"")</f>
        <v/>
      </c>
      <c r="M62" t="str">
        <f>IFERROR(VLOOKUP(L62,'Members List'!H:I,2,FALSE),"")</f>
        <v/>
      </c>
    </row>
    <row r="63" spans="1:14" x14ac:dyDescent="0.25">
      <c r="A63">
        <v>12</v>
      </c>
      <c r="B63">
        <v>26</v>
      </c>
      <c r="C63" t="s">
        <v>1722</v>
      </c>
      <c r="D63" t="s">
        <v>466</v>
      </c>
      <c r="E63">
        <v>9.4606944444444434E-3</v>
      </c>
      <c r="F63">
        <v>6</v>
      </c>
      <c r="G63" t="s">
        <v>1723</v>
      </c>
      <c r="H63">
        <v>2.9590000000000001</v>
      </c>
      <c r="I63">
        <v>0.40300000000000002</v>
      </c>
      <c r="J63">
        <v>0</v>
      </c>
      <c r="K63">
        <v>2</v>
      </c>
      <c r="L63" t="str">
        <f>IFERROR(VLOOKUP(C63,'Members List'!H:H,1,FALSE),"")</f>
        <v/>
      </c>
      <c r="M63" t="str">
        <f>IFERROR(VLOOKUP(L63,'Members List'!H:I,2,FALSE),"")</f>
        <v/>
      </c>
    </row>
    <row r="64" spans="1:14" x14ac:dyDescent="0.25">
      <c r="A64">
        <v>13</v>
      </c>
      <c r="B64">
        <v>52</v>
      </c>
      <c r="C64" t="s">
        <v>1393</v>
      </c>
      <c r="D64" t="s">
        <v>466</v>
      </c>
      <c r="E64">
        <v>9.4260069444444435E-3</v>
      </c>
      <c r="F64">
        <v>6</v>
      </c>
      <c r="G64" t="s">
        <v>1724</v>
      </c>
      <c r="H64">
        <v>3.0249999999999999</v>
      </c>
      <c r="I64">
        <v>6.6000000000000003E-2</v>
      </c>
      <c r="J64">
        <v>0</v>
      </c>
      <c r="K64">
        <v>52</v>
      </c>
      <c r="L64" t="str">
        <f>IFERROR(VLOOKUP(C64,'Members List'!H:H,1,FALSE),"")</f>
        <v/>
      </c>
      <c r="M64" t="str">
        <f>IFERROR(VLOOKUP(L64,'Members List'!H:I,2,FALSE),"")</f>
        <v/>
      </c>
    </row>
    <row r="65" spans="1:14" x14ac:dyDescent="0.25">
      <c r="A65">
        <v>14</v>
      </c>
      <c r="B65">
        <v>23</v>
      </c>
      <c r="C65" t="s">
        <v>1725</v>
      </c>
      <c r="D65" t="s">
        <v>466</v>
      </c>
      <c r="E65">
        <v>9.4212152777777784E-3</v>
      </c>
      <c r="F65">
        <v>6</v>
      </c>
      <c r="G65" t="s">
        <v>1726</v>
      </c>
      <c r="H65">
        <v>3.1779999999999999</v>
      </c>
      <c r="I65">
        <v>0.153</v>
      </c>
      <c r="J65">
        <v>0</v>
      </c>
      <c r="K65">
        <v>23</v>
      </c>
      <c r="L65" t="str">
        <f>IFERROR(VLOOKUP(C65,'Members List'!H:H,1,FALSE),"")</f>
        <v>Natasha Pertwee</v>
      </c>
      <c r="M65" t="str">
        <f>IFERROR(VLOOKUP(L65,'Members List'!H:I,2,FALSE),"")</f>
        <v>Race - Masters - Regional</v>
      </c>
      <c r="N65">
        <v>2</v>
      </c>
    </row>
    <row r="66" spans="1:14" x14ac:dyDescent="0.25">
      <c r="A66">
        <v>15</v>
      </c>
      <c r="B66">
        <v>50</v>
      </c>
      <c r="C66" t="s">
        <v>1131</v>
      </c>
      <c r="D66" t="s">
        <v>466</v>
      </c>
      <c r="E66">
        <v>9.4254745370370378E-3</v>
      </c>
      <c r="F66">
        <v>6</v>
      </c>
      <c r="G66" t="s">
        <v>1727</v>
      </c>
      <c r="H66">
        <v>3.452</v>
      </c>
      <c r="I66">
        <v>0.27400000000000002</v>
      </c>
      <c r="J66">
        <v>0</v>
      </c>
      <c r="K66">
        <v>50</v>
      </c>
      <c r="L66" t="str">
        <f>IFERROR(VLOOKUP(C66,'Members List'!H:H,1,FALSE),"")</f>
        <v/>
      </c>
      <c r="M66" t="str">
        <f>IFERROR(VLOOKUP(L66,'Members List'!H:I,2,FALSE),"")</f>
        <v/>
      </c>
    </row>
    <row r="67" spans="1:14" x14ac:dyDescent="0.25">
      <c r="A67">
        <v>16</v>
      </c>
      <c r="B67">
        <v>73</v>
      </c>
      <c r="C67" t="s">
        <v>193</v>
      </c>
      <c r="D67" t="s">
        <v>466</v>
      </c>
      <c r="E67">
        <v>9.4167013888888894E-3</v>
      </c>
      <c r="F67">
        <v>6</v>
      </c>
      <c r="G67" t="s">
        <v>1728</v>
      </c>
      <c r="H67">
        <v>3.5630000000000002</v>
      </c>
      <c r="I67">
        <v>0.111</v>
      </c>
      <c r="J67">
        <v>0</v>
      </c>
      <c r="K67">
        <v>73</v>
      </c>
      <c r="L67" t="str">
        <f>IFERROR(VLOOKUP(C67,'Members List'!H:H,1,FALSE),"")</f>
        <v/>
      </c>
      <c r="M67" t="str">
        <f>IFERROR(VLOOKUP(L67,'Members List'!H:I,2,FALSE),"")</f>
        <v/>
      </c>
    </row>
    <row r="68" spans="1:14" x14ac:dyDescent="0.25">
      <c r="A68">
        <v>17</v>
      </c>
      <c r="B68">
        <v>91</v>
      </c>
      <c r="C68" t="s">
        <v>1410</v>
      </c>
      <c r="D68" t="s">
        <v>466</v>
      </c>
      <c r="E68">
        <v>9.4103472222222227E-3</v>
      </c>
      <c r="F68">
        <v>6</v>
      </c>
      <c r="G68" t="s">
        <v>1729</v>
      </c>
      <c r="H68">
        <v>3.641</v>
      </c>
      <c r="I68">
        <v>7.8E-2</v>
      </c>
      <c r="J68">
        <v>0</v>
      </c>
      <c r="K68">
        <v>91</v>
      </c>
      <c r="L68" t="str">
        <f>IFERROR(VLOOKUP(C68,'Members List'!H:H,1,FALSE),"")</f>
        <v/>
      </c>
      <c r="M68" t="str">
        <f>IFERROR(VLOOKUP(L68,'Members List'!H:I,2,FALSE),"")</f>
        <v/>
      </c>
    </row>
    <row r="69" spans="1:14" x14ac:dyDescent="0.25">
      <c r="A69">
        <v>18</v>
      </c>
      <c r="B69">
        <v>25</v>
      </c>
      <c r="C69" t="s">
        <v>1730</v>
      </c>
      <c r="D69" t="s">
        <v>466</v>
      </c>
      <c r="E69">
        <v>9.4235648148148152E-3</v>
      </c>
      <c r="F69">
        <v>6</v>
      </c>
      <c r="G69" t="s">
        <v>1731</v>
      </c>
      <c r="H69">
        <v>3.6949999999999998</v>
      </c>
      <c r="I69">
        <v>5.3999999999999999E-2</v>
      </c>
      <c r="J69">
        <v>0</v>
      </c>
      <c r="K69">
        <v>25</v>
      </c>
      <c r="L69" t="str">
        <f>IFERROR(VLOOKUP(C69,'Members List'!H:H,1,FALSE),"")</f>
        <v>Craig Swaine</v>
      </c>
      <c r="M69" t="str">
        <f>IFERROR(VLOOKUP(L69,'Members List'!H:I,2,FALSE),"")</f>
        <v>Race - Masters U65</v>
      </c>
      <c r="N69">
        <v>2</v>
      </c>
    </row>
    <row r="70" spans="1:14" x14ac:dyDescent="0.25">
      <c r="A70">
        <v>19</v>
      </c>
      <c r="B70">
        <v>24</v>
      </c>
      <c r="C70" t="s">
        <v>1801</v>
      </c>
      <c r="D70" t="s">
        <v>466</v>
      </c>
      <c r="E70">
        <v>9.4260763888888884E-3</v>
      </c>
      <c r="F70">
        <v>6</v>
      </c>
      <c r="G70" t="s">
        <v>1732</v>
      </c>
      <c r="H70">
        <v>4.0839999999999996</v>
      </c>
      <c r="I70">
        <v>0.38900000000000001</v>
      </c>
      <c r="J70">
        <v>0</v>
      </c>
      <c r="K70">
        <v>24</v>
      </c>
      <c r="L70" t="str">
        <f>IFERROR(VLOOKUP(C70,'Members List'!H:H,1,FALSE),"")</f>
        <v>Daniel Savage</v>
      </c>
      <c r="M70" t="str">
        <f>IFERROR(VLOOKUP(L70,'Members List'!H:I,2,FALSE),"")</f>
        <v>Race - Masters U65</v>
      </c>
      <c r="N70">
        <v>2</v>
      </c>
    </row>
    <row r="71" spans="1:14" x14ac:dyDescent="0.25">
      <c r="A71">
        <v>20</v>
      </c>
      <c r="B71">
        <v>84</v>
      </c>
      <c r="C71" t="s">
        <v>201</v>
      </c>
      <c r="D71" t="s">
        <v>466</v>
      </c>
      <c r="E71">
        <v>9.418958333333333E-3</v>
      </c>
      <c r="F71">
        <v>6</v>
      </c>
      <c r="G71" t="s">
        <v>1733</v>
      </c>
      <c r="H71">
        <v>4.7670000000000003</v>
      </c>
      <c r="I71">
        <v>0.68300000000000005</v>
      </c>
      <c r="J71">
        <v>0</v>
      </c>
      <c r="K71" t="s">
        <v>203</v>
      </c>
      <c r="L71" t="str">
        <f>IFERROR(VLOOKUP(C71,'Members List'!H:H,1,FALSE),"")</f>
        <v>Bruce Barrington</v>
      </c>
      <c r="M71" t="str">
        <f>IFERROR(VLOOKUP(L71,'Members List'!H:I,2,FALSE),"")</f>
        <v>Race - Masters U65</v>
      </c>
      <c r="N71">
        <v>2</v>
      </c>
    </row>
    <row r="72" spans="1:14" x14ac:dyDescent="0.25">
      <c r="A72">
        <v>21</v>
      </c>
      <c r="B72">
        <v>71</v>
      </c>
      <c r="C72" t="s">
        <v>184</v>
      </c>
      <c r="D72" t="s">
        <v>466</v>
      </c>
      <c r="E72">
        <v>9.4498379629629637E-3</v>
      </c>
      <c r="F72">
        <v>6</v>
      </c>
      <c r="G72" t="s">
        <v>1734</v>
      </c>
      <c r="H72">
        <v>5.7649999999999997</v>
      </c>
      <c r="I72">
        <v>0.998</v>
      </c>
      <c r="J72">
        <v>0</v>
      </c>
      <c r="K72" t="s">
        <v>186</v>
      </c>
      <c r="L72" t="str">
        <f>IFERROR(VLOOKUP(C72,'Members List'!H:H,1,FALSE),"")</f>
        <v>Michael Baker</v>
      </c>
      <c r="M72" t="str">
        <f>IFERROR(VLOOKUP(L72,'Members List'!H:I,2,FALSE),"")</f>
        <v>Race - Junior (U15/U17/U19)</v>
      </c>
      <c r="N72">
        <v>2</v>
      </c>
    </row>
    <row r="73" spans="1:14" x14ac:dyDescent="0.25">
      <c r="A73">
        <v>22</v>
      </c>
      <c r="B73">
        <v>49</v>
      </c>
      <c r="C73" t="s">
        <v>1118</v>
      </c>
      <c r="D73" t="s">
        <v>466</v>
      </c>
      <c r="E73">
        <v>9.4457870370370373E-3</v>
      </c>
      <c r="F73">
        <v>6</v>
      </c>
      <c r="G73" t="s">
        <v>1735</v>
      </c>
      <c r="H73">
        <v>5.8230000000000004</v>
      </c>
      <c r="I73">
        <v>5.8000000000000003E-2</v>
      </c>
      <c r="J73">
        <v>0</v>
      </c>
      <c r="K73">
        <v>49</v>
      </c>
      <c r="L73" t="str">
        <f>IFERROR(VLOOKUP(C73,'Members List'!H:H,1,FALSE),"")</f>
        <v/>
      </c>
      <c r="M73" t="str">
        <f>IFERROR(VLOOKUP(L73,'Members List'!H:I,2,FALSE),"")</f>
        <v/>
      </c>
    </row>
    <row r="74" spans="1:14" x14ac:dyDescent="0.25">
      <c r="A74">
        <v>23</v>
      </c>
      <c r="B74">
        <v>67</v>
      </c>
      <c r="C74" t="s">
        <v>212</v>
      </c>
      <c r="D74" t="s">
        <v>466</v>
      </c>
      <c r="E74">
        <v>9.4673726851851846E-3</v>
      </c>
      <c r="F74">
        <v>6</v>
      </c>
      <c r="G74" t="s">
        <v>1736</v>
      </c>
      <c r="H74">
        <v>8.3409999999999993</v>
      </c>
      <c r="I74">
        <v>2.5179999999999998</v>
      </c>
      <c r="J74">
        <v>0</v>
      </c>
      <c r="K74">
        <v>67</v>
      </c>
      <c r="L74" t="str">
        <f>IFERROR(VLOOKUP(C74,'Members List'!H:H,1,FALSE),"")</f>
        <v>Hayden Thorpe</v>
      </c>
      <c r="M74" t="str">
        <f>IFERROR(VLOOKUP(L74,'Members List'!H:I,2,FALSE),"")</f>
        <v>Race - Elite and U23 - Regional</v>
      </c>
      <c r="N74">
        <v>2</v>
      </c>
    </row>
    <row r="75" spans="1:14" x14ac:dyDescent="0.25">
      <c r="A75">
        <v>24</v>
      </c>
      <c r="B75">
        <v>20</v>
      </c>
      <c r="C75" t="s">
        <v>1737</v>
      </c>
      <c r="D75" t="s">
        <v>466</v>
      </c>
      <c r="E75">
        <v>9.5023379629629624E-3</v>
      </c>
      <c r="F75">
        <v>6</v>
      </c>
      <c r="G75" t="s">
        <v>1738</v>
      </c>
      <c r="H75">
        <v>10.327</v>
      </c>
      <c r="I75">
        <v>1.986</v>
      </c>
      <c r="J75">
        <v>0</v>
      </c>
      <c r="K75">
        <v>20</v>
      </c>
      <c r="L75" t="str">
        <f>IFERROR(VLOOKUP(C75,'Members List'!H:H,1,FALSE),"")</f>
        <v>Shane Clarke</v>
      </c>
      <c r="M75" t="str">
        <f>IFERROR(VLOOKUP(L75,'Members List'!H:I,2,FALSE),"")</f>
        <v>Race - Masters (U65)</v>
      </c>
      <c r="N75">
        <v>2</v>
      </c>
    </row>
    <row r="76" spans="1:14" x14ac:dyDescent="0.25">
      <c r="A76">
        <v>25</v>
      </c>
      <c r="B76">
        <v>69</v>
      </c>
      <c r="C76" t="s">
        <v>1739</v>
      </c>
      <c r="D76" t="s">
        <v>466</v>
      </c>
      <c r="E76">
        <v>1.0669652777777776E-2</v>
      </c>
      <c r="F76">
        <v>6</v>
      </c>
      <c r="G76" t="s">
        <v>1740</v>
      </c>
      <c r="H76" t="s">
        <v>1741</v>
      </c>
      <c r="I76" t="s">
        <v>1742</v>
      </c>
      <c r="J76">
        <v>0</v>
      </c>
      <c r="K76">
        <v>69</v>
      </c>
      <c r="L76" t="str">
        <f>IFERROR(VLOOKUP(C76,'Members List'!H:H,1,FALSE),"")</f>
        <v/>
      </c>
      <c r="M76" t="str">
        <f>IFERROR(VLOOKUP(L76,'Members List'!H:I,2,FALSE),"")</f>
        <v/>
      </c>
    </row>
    <row r="77" spans="1:14" x14ac:dyDescent="0.25">
      <c r="A77">
        <v>26</v>
      </c>
      <c r="B77">
        <v>21</v>
      </c>
      <c r="C77" t="s">
        <v>1743</v>
      </c>
      <c r="D77" t="s">
        <v>466</v>
      </c>
      <c r="E77">
        <v>1.1199467592592592E-2</v>
      </c>
      <c r="F77">
        <v>6</v>
      </c>
      <c r="G77" t="s">
        <v>1744</v>
      </c>
      <c r="H77" t="s">
        <v>1745</v>
      </c>
      <c r="I77" t="s">
        <v>1746</v>
      </c>
      <c r="J77">
        <v>0</v>
      </c>
      <c r="K77">
        <v>21</v>
      </c>
      <c r="L77" t="str">
        <f>IFERROR(VLOOKUP(C77,'Members List'!H:H,1,FALSE),"")</f>
        <v/>
      </c>
      <c r="M77" t="str">
        <f>IFERROR(VLOOKUP(L77,'Members List'!H:I,2,FALSE),"")</f>
        <v/>
      </c>
    </row>
    <row r="78" spans="1:14" x14ac:dyDescent="0.25">
      <c r="A78" t="s">
        <v>66</v>
      </c>
      <c r="B78">
        <v>56</v>
      </c>
      <c r="C78" t="s">
        <v>1435</v>
      </c>
      <c r="D78" t="s">
        <v>466</v>
      </c>
      <c r="E78" t="s">
        <v>68</v>
      </c>
      <c r="F78">
        <v>4</v>
      </c>
      <c r="G78" t="s">
        <v>1747</v>
      </c>
      <c r="H78" t="s">
        <v>76</v>
      </c>
      <c r="I78" t="s">
        <v>76</v>
      </c>
      <c r="J78">
        <v>0</v>
      </c>
      <c r="K78">
        <v>56</v>
      </c>
      <c r="L78" t="str">
        <f>IFERROR(VLOOKUP(C78,'Members List'!H:H,1,FALSE),"")</f>
        <v/>
      </c>
      <c r="M78" t="str">
        <f>IFERROR(VLOOKUP(L78,'Members List'!H:I,2,FALSE),"")</f>
        <v/>
      </c>
    </row>
    <row r="79" spans="1:14" x14ac:dyDescent="0.25">
      <c r="A79" t="s">
        <v>66</v>
      </c>
      <c r="B79">
        <v>43</v>
      </c>
      <c r="C79" t="s">
        <v>215</v>
      </c>
      <c r="D79" t="s">
        <v>466</v>
      </c>
      <c r="E79" t="s">
        <v>68</v>
      </c>
      <c r="F79">
        <v>4</v>
      </c>
      <c r="G79" t="s">
        <v>1748</v>
      </c>
      <c r="I79" t="s">
        <v>1749</v>
      </c>
      <c r="J79">
        <v>0</v>
      </c>
      <c r="K79">
        <v>43</v>
      </c>
      <c r="L79" t="str">
        <f>IFERROR(VLOOKUP(C79,'Members List'!H:H,1,FALSE),"")</f>
        <v>Jonathan King</v>
      </c>
      <c r="M79" t="str">
        <f>IFERROR(VLOOKUP(L79,'Members List'!H:I,2,FALSE),"")</f>
        <v>Race - Elite and U23</v>
      </c>
      <c r="N79">
        <v>2</v>
      </c>
    </row>
    <row r="80" spans="1:14" x14ac:dyDescent="0.25">
      <c r="A80">
        <v>1</v>
      </c>
      <c r="B80">
        <v>31</v>
      </c>
      <c r="C80" t="s">
        <v>1802</v>
      </c>
      <c r="D80" t="s">
        <v>1750</v>
      </c>
      <c r="E80">
        <v>1.0185844907407407E-2</v>
      </c>
      <c r="F80">
        <v>6</v>
      </c>
      <c r="G80" t="s">
        <v>1751</v>
      </c>
      <c r="H80">
        <v>0</v>
      </c>
      <c r="I80">
        <v>0</v>
      </c>
      <c r="J80">
        <v>0</v>
      </c>
      <c r="K80">
        <v>31</v>
      </c>
      <c r="L80" t="str">
        <f>IFERROR(VLOOKUP(C80,'Members List'!H:H,1,FALSE),"")</f>
        <v>Adelia Neething</v>
      </c>
      <c r="M80" t="str">
        <f>IFERROR(VLOOKUP(L80,'Members List'!H:I,2,FALSE),"")</f>
        <v>Race - Elite</v>
      </c>
      <c r="N80">
        <v>2</v>
      </c>
    </row>
    <row r="81" spans="1:14" x14ac:dyDescent="0.25">
      <c r="A81">
        <v>1</v>
      </c>
      <c r="B81">
        <v>46</v>
      </c>
      <c r="C81" t="s">
        <v>1752</v>
      </c>
      <c r="D81" t="s">
        <v>467</v>
      </c>
      <c r="E81">
        <v>1.0404953703703703E-2</v>
      </c>
      <c r="F81">
        <v>5</v>
      </c>
      <c r="G81" t="s">
        <v>1753</v>
      </c>
      <c r="H81">
        <v>0</v>
      </c>
      <c r="I81">
        <v>0</v>
      </c>
      <c r="J81">
        <v>0</v>
      </c>
      <c r="K81">
        <v>46</v>
      </c>
      <c r="L81" t="str">
        <f>IFERROR(VLOOKUP(C81,'Members List'!H:H,1,FALSE),"")</f>
        <v/>
      </c>
      <c r="M81" t="str">
        <f>IFERROR(VLOOKUP(L81,'Members List'!H:I,2,FALSE),"")</f>
        <v/>
      </c>
    </row>
    <row r="82" spans="1:14" x14ac:dyDescent="0.25">
      <c r="A82">
        <v>2</v>
      </c>
      <c r="B82">
        <v>36</v>
      </c>
      <c r="C82" t="s">
        <v>938</v>
      </c>
      <c r="D82" t="s">
        <v>467</v>
      </c>
      <c r="E82">
        <v>1.0351643518518519E-2</v>
      </c>
      <c r="F82">
        <v>5</v>
      </c>
      <c r="G82" t="s">
        <v>1754</v>
      </c>
      <c r="H82">
        <v>0.105</v>
      </c>
      <c r="I82">
        <v>0.105</v>
      </c>
      <c r="J82">
        <v>0</v>
      </c>
      <c r="K82">
        <v>36</v>
      </c>
      <c r="L82" t="str">
        <f>IFERROR(VLOOKUP(C82,'Members List'!H:H,1,FALSE),"")</f>
        <v>Craig Wilson</v>
      </c>
      <c r="M82" t="str">
        <f>IFERROR(VLOOKUP(L82,'Members List'!H:I,2,FALSE),"")</f>
        <v>Race - Masters - Regional</v>
      </c>
      <c r="N82">
        <v>10</v>
      </c>
    </row>
    <row r="83" spans="1:14" x14ac:dyDescent="0.25">
      <c r="A83">
        <v>3</v>
      </c>
      <c r="B83">
        <v>28</v>
      </c>
      <c r="C83" t="s">
        <v>1803</v>
      </c>
      <c r="D83" t="s">
        <v>467</v>
      </c>
      <c r="E83">
        <v>1.0565659722222223E-2</v>
      </c>
      <c r="F83">
        <v>5</v>
      </c>
      <c r="G83" t="s">
        <v>1755</v>
      </c>
      <c r="H83">
        <v>18.38</v>
      </c>
      <c r="I83">
        <v>18.274999999999999</v>
      </c>
      <c r="J83">
        <v>0</v>
      </c>
      <c r="K83">
        <v>75</v>
      </c>
      <c r="L83" t="str">
        <f>IFERROR(VLOOKUP(C83,'Members List'!H:H,1,FALSE),"")</f>
        <v>Clint Hort</v>
      </c>
      <c r="M83" t="str">
        <f>IFERROR(VLOOKUP(L83,'Members List'!H:I,2,FALSE),"")</f>
        <v>Race - Masters - Regional</v>
      </c>
      <c r="N83">
        <v>7</v>
      </c>
    </row>
    <row r="84" spans="1:14" x14ac:dyDescent="0.25">
      <c r="A84">
        <v>4</v>
      </c>
      <c r="B84">
        <v>83</v>
      </c>
      <c r="C84" t="s">
        <v>958</v>
      </c>
      <c r="D84" t="s">
        <v>467</v>
      </c>
      <c r="E84">
        <v>1.0850312500000001E-2</v>
      </c>
      <c r="F84">
        <v>5</v>
      </c>
      <c r="G84" t="s">
        <v>1756</v>
      </c>
      <c r="H84">
        <v>42.548999999999999</v>
      </c>
      <c r="I84">
        <v>24.169</v>
      </c>
      <c r="J84">
        <v>0</v>
      </c>
      <c r="K84">
        <v>83</v>
      </c>
      <c r="L84" t="str">
        <f>IFERROR(VLOOKUP(C84,'Members List'!H:H,1,FALSE),"")</f>
        <v/>
      </c>
      <c r="M84" t="str">
        <f>IFERROR(VLOOKUP(L84,'Members List'!H:I,2,FALSE),"")</f>
        <v/>
      </c>
    </row>
    <row r="85" spans="1:14" x14ac:dyDescent="0.25">
      <c r="A85">
        <v>5</v>
      </c>
      <c r="B85">
        <v>59</v>
      </c>
      <c r="C85" t="s">
        <v>234</v>
      </c>
      <c r="D85" t="s">
        <v>467</v>
      </c>
      <c r="E85">
        <v>1.2212615740740741E-2</v>
      </c>
      <c r="F85">
        <v>5</v>
      </c>
      <c r="G85" t="s">
        <v>1757</v>
      </c>
      <c r="H85" t="s">
        <v>1758</v>
      </c>
      <c r="I85" t="s">
        <v>1759</v>
      </c>
      <c r="J85">
        <v>0</v>
      </c>
      <c r="K85">
        <v>59</v>
      </c>
      <c r="L85" t="str">
        <f>IFERROR(VLOOKUP(C85,'Members List'!H:H,1,FALSE),"")</f>
        <v>Roger De Pontes</v>
      </c>
      <c r="M85" t="str">
        <f>IFERROR(VLOOKUP(L85,'Members List'!H:I,2,FALSE),"")</f>
        <v>Race - Masters - Regional</v>
      </c>
      <c r="N85">
        <v>4</v>
      </c>
    </row>
    <row r="86" spans="1:14" x14ac:dyDescent="0.25">
      <c r="A86">
        <v>6</v>
      </c>
      <c r="B86">
        <v>81</v>
      </c>
      <c r="C86" t="s">
        <v>248</v>
      </c>
      <c r="D86" t="s">
        <v>467</v>
      </c>
      <c r="E86">
        <v>1.3119340277777778E-2</v>
      </c>
      <c r="F86">
        <v>5</v>
      </c>
      <c r="G86" t="s">
        <v>1760</v>
      </c>
      <c r="H86" t="s">
        <v>1761</v>
      </c>
      <c r="I86" t="s">
        <v>1762</v>
      </c>
      <c r="J86">
        <v>0</v>
      </c>
      <c r="K86">
        <v>81</v>
      </c>
      <c r="L86" t="str">
        <f>IFERROR(VLOOKUP(C86,'Members List'!H:H,1,FALSE),"")</f>
        <v>Andrew Lindsay</v>
      </c>
      <c r="M86" t="str">
        <f>IFERROR(VLOOKUP(L86,'Members List'!H:I,2,FALSE),"")</f>
        <v>Race - Junior (U15/U17/U19)</v>
      </c>
      <c r="N86">
        <v>3</v>
      </c>
    </row>
    <row r="87" spans="1:14" x14ac:dyDescent="0.25">
      <c r="A87">
        <v>7</v>
      </c>
      <c r="B87">
        <v>27</v>
      </c>
      <c r="C87" t="s">
        <v>1763</v>
      </c>
      <c r="D87" t="s">
        <v>467</v>
      </c>
      <c r="E87">
        <v>1.2635775462962963E-2</v>
      </c>
      <c r="F87">
        <v>5</v>
      </c>
      <c r="G87" t="s">
        <v>1764</v>
      </c>
      <c r="H87" t="s">
        <v>1765</v>
      </c>
      <c r="I87" t="s">
        <v>1766</v>
      </c>
      <c r="J87">
        <v>0</v>
      </c>
      <c r="K87" t="s">
        <v>225</v>
      </c>
      <c r="L87" t="str">
        <f>IFERROR(VLOOKUP(C87,'Members List'!H:H,1,FALSE),"")</f>
        <v>Nick Cowie</v>
      </c>
      <c r="M87" t="str">
        <f>IFERROR(VLOOKUP(L87,'Members List'!H:I,2,FALSE),"")</f>
        <v>Race - Masters - Regional</v>
      </c>
      <c r="N87">
        <v>2</v>
      </c>
    </row>
    <row r="88" spans="1:14" x14ac:dyDescent="0.25">
      <c r="A88" t="s">
        <v>66</v>
      </c>
      <c r="B88">
        <v>33</v>
      </c>
      <c r="C88" t="s">
        <v>1767</v>
      </c>
      <c r="D88" t="s">
        <v>467</v>
      </c>
      <c r="E88" t="s">
        <v>68</v>
      </c>
      <c r="F88">
        <v>4</v>
      </c>
      <c r="G88" t="s">
        <v>1768</v>
      </c>
      <c r="J88">
        <v>0</v>
      </c>
      <c r="K88">
        <v>33</v>
      </c>
      <c r="L88" t="str">
        <f>IFERROR(VLOOKUP(C88,'Members List'!H:H,1,FALSE),"")</f>
        <v/>
      </c>
      <c r="M88" t="str">
        <f>IFERROR(VLOOKUP(L88,'Members List'!H:I,2,FALSE),"")</f>
        <v/>
      </c>
    </row>
    <row r="89" spans="1:14" x14ac:dyDescent="0.25">
      <c r="A89" t="s">
        <v>66</v>
      </c>
      <c r="B89">
        <v>58</v>
      </c>
      <c r="C89" t="s">
        <v>269</v>
      </c>
      <c r="D89" t="s">
        <v>467</v>
      </c>
      <c r="E89" t="s">
        <v>68</v>
      </c>
      <c r="F89">
        <v>4</v>
      </c>
      <c r="G89" t="s">
        <v>1769</v>
      </c>
      <c r="J89">
        <v>0</v>
      </c>
      <c r="K89">
        <v>58</v>
      </c>
      <c r="L89" t="str">
        <f>IFERROR(VLOOKUP(C89,'Members List'!H:H,1,FALSE),"")</f>
        <v>John Bywater</v>
      </c>
      <c r="M89" t="str">
        <f>IFERROR(VLOOKUP(L89,'Members List'!H:I,2,FALSE),"")</f>
        <v>Race - Masters U65</v>
      </c>
      <c r="N89">
        <v>2</v>
      </c>
    </row>
    <row r="90" spans="1:14" x14ac:dyDescent="0.25">
      <c r="A90">
        <v>1</v>
      </c>
      <c r="B90">
        <v>34</v>
      </c>
      <c r="C90" t="s">
        <v>1770</v>
      </c>
      <c r="D90" t="s">
        <v>1771</v>
      </c>
      <c r="E90">
        <v>1.0576006944444445E-2</v>
      </c>
      <c r="F90">
        <v>4</v>
      </c>
      <c r="G90">
        <v>4.1497106481481479E-2</v>
      </c>
      <c r="H90">
        <v>0</v>
      </c>
      <c r="I90">
        <v>0</v>
      </c>
      <c r="J90">
        <v>0</v>
      </c>
      <c r="K90">
        <v>34</v>
      </c>
      <c r="L90" t="str">
        <f>IFERROR(VLOOKUP(C90,'Members List'!H:H,1,FALSE),"")</f>
        <v/>
      </c>
      <c r="M90" t="str">
        <f>IFERROR(VLOOKUP(L90,'Members List'!H:I,2,FALSE),"")</f>
        <v/>
      </c>
    </row>
    <row r="91" spans="1:14" x14ac:dyDescent="0.25">
      <c r="A91">
        <v>2</v>
      </c>
      <c r="B91">
        <v>32</v>
      </c>
      <c r="C91" t="s">
        <v>1772</v>
      </c>
      <c r="D91" t="s">
        <v>1771</v>
      </c>
      <c r="E91">
        <v>1.222056712962963E-2</v>
      </c>
      <c r="F91">
        <v>4</v>
      </c>
      <c r="G91" t="s">
        <v>1773</v>
      </c>
      <c r="H91" t="s">
        <v>1774</v>
      </c>
      <c r="I91" t="s">
        <v>1774</v>
      </c>
      <c r="J91">
        <v>0</v>
      </c>
      <c r="K91">
        <v>32</v>
      </c>
      <c r="L91" t="str">
        <f>IFERROR(VLOOKUP(C91,'Members List'!H:H,1,FALSE),"")</f>
        <v/>
      </c>
      <c r="M91" t="str">
        <f>IFERROR(VLOOKUP(L91,'Members List'!H:I,2,FALSE),"")</f>
        <v/>
      </c>
    </row>
    <row r="92" spans="1:14" x14ac:dyDescent="0.25">
      <c r="A92">
        <v>1</v>
      </c>
      <c r="B92">
        <v>40</v>
      </c>
      <c r="C92" t="s">
        <v>1103</v>
      </c>
      <c r="D92" t="s">
        <v>468</v>
      </c>
      <c r="E92">
        <v>1.0864166666666666E-2</v>
      </c>
      <c r="F92">
        <v>4</v>
      </c>
      <c r="G92" t="s">
        <v>1775</v>
      </c>
      <c r="H92">
        <v>0</v>
      </c>
      <c r="I92">
        <v>0</v>
      </c>
      <c r="J92">
        <v>0</v>
      </c>
      <c r="K92">
        <v>40</v>
      </c>
      <c r="L92" t="str">
        <f>IFERROR(VLOOKUP(C92,'Members List'!H:H,1,FALSE),"")</f>
        <v/>
      </c>
      <c r="M92" t="str">
        <f>IFERROR(VLOOKUP(L92,'Members List'!H:I,2,FALSE),"")</f>
        <v/>
      </c>
    </row>
    <row r="93" spans="1:14" x14ac:dyDescent="0.25">
      <c r="A93">
        <v>2</v>
      </c>
      <c r="B93">
        <v>39</v>
      </c>
      <c r="C93" t="s">
        <v>967</v>
      </c>
      <c r="D93" t="s">
        <v>468</v>
      </c>
      <c r="E93">
        <v>1.0947199074074073E-2</v>
      </c>
      <c r="F93">
        <v>4</v>
      </c>
      <c r="G93" t="s">
        <v>1776</v>
      </c>
      <c r="H93">
        <v>5.7389999999999999</v>
      </c>
      <c r="I93">
        <v>5.7389999999999999</v>
      </c>
      <c r="J93">
        <v>0</v>
      </c>
      <c r="K93">
        <v>39</v>
      </c>
      <c r="L93" t="str">
        <f>IFERROR(VLOOKUP(C93,'Members List'!H:H,1,FALSE),"")</f>
        <v/>
      </c>
      <c r="M93" t="str">
        <f>IFERROR(VLOOKUP(L93,'Members List'!H:I,2,FALSE),"")</f>
        <v/>
      </c>
    </row>
    <row r="94" spans="1:14" x14ac:dyDescent="0.25">
      <c r="A94">
        <v>3</v>
      </c>
      <c r="B94">
        <v>29</v>
      </c>
      <c r="C94" t="s">
        <v>1777</v>
      </c>
      <c r="D94" t="s">
        <v>468</v>
      </c>
      <c r="E94">
        <v>1.100175925925926E-2</v>
      </c>
      <c r="F94">
        <v>4</v>
      </c>
      <c r="G94" t="s">
        <v>1778</v>
      </c>
      <c r="H94">
        <v>11.180999999999999</v>
      </c>
      <c r="I94">
        <v>5.4420000000000002</v>
      </c>
      <c r="J94">
        <v>0</v>
      </c>
      <c r="K94">
        <v>29</v>
      </c>
      <c r="L94" t="str">
        <f>IFERROR(VLOOKUP(C94,'Members List'!H:H,1,FALSE),"")</f>
        <v/>
      </c>
      <c r="M94" t="str">
        <f>IFERROR(VLOOKUP(L94,'Members List'!H:I,2,FALSE),"")</f>
        <v/>
      </c>
    </row>
    <row r="95" spans="1:14" x14ac:dyDescent="0.25">
      <c r="A95">
        <v>4</v>
      </c>
      <c r="B95">
        <v>48</v>
      </c>
      <c r="C95" t="s">
        <v>963</v>
      </c>
      <c r="D95" t="s">
        <v>468</v>
      </c>
      <c r="E95">
        <v>1.1132650462962962E-2</v>
      </c>
      <c r="F95">
        <v>4</v>
      </c>
      <c r="G95" t="s">
        <v>1779</v>
      </c>
      <c r="H95">
        <v>21.457000000000001</v>
      </c>
      <c r="I95">
        <v>10.276</v>
      </c>
      <c r="J95">
        <v>0</v>
      </c>
      <c r="K95">
        <v>48</v>
      </c>
      <c r="L95" t="str">
        <f>IFERROR(VLOOKUP(C95,'Members List'!H:H,1,FALSE),"")</f>
        <v/>
      </c>
      <c r="M95" t="str">
        <f>IFERROR(VLOOKUP(L95,'Members List'!H:I,2,FALSE),"")</f>
        <v/>
      </c>
    </row>
    <row r="96" spans="1:14" x14ac:dyDescent="0.25">
      <c r="A96">
        <v>5</v>
      </c>
      <c r="B96">
        <v>41</v>
      </c>
      <c r="C96" t="s">
        <v>1562</v>
      </c>
      <c r="D96" t="s">
        <v>468</v>
      </c>
      <c r="E96">
        <v>1.1180543981481482E-2</v>
      </c>
      <c r="F96">
        <v>4</v>
      </c>
      <c r="G96" t="s">
        <v>1780</v>
      </c>
      <c r="H96">
        <v>27.068999999999999</v>
      </c>
      <c r="I96">
        <v>5.6120000000000001</v>
      </c>
      <c r="J96">
        <v>0</v>
      </c>
      <c r="K96">
        <v>41</v>
      </c>
      <c r="L96" t="str">
        <f>IFERROR(VLOOKUP(C96,'Members List'!H:H,1,FALSE),"")</f>
        <v/>
      </c>
      <c r="M96" t="str">
        <f>IFERROR(VLOOKUP(L96,'Members List'!H:I,2,FALSE),"")</f>
        <v/>
      </c>
    </row>
    <row r="97" spans="1:14" x14ac:dyDescent="0.25">
      <c r="A97">
        <v>6</v>
      </c>
      <c r="B97">
        <v>30</v>
      </c>
      <c r="C97" t="s">
        <v>1781</v>
      </c>
      <c r="D97" t="s">
        <v>468</v>
      </c>
      <c r="E97">
        <v>1.2463587962962963E-2</v>
      </c>
      <c r="F97">
        <v>4</v>
      </c>
      <c r="G97" t="s">
        <v>1782</v>
      </c>
      <c r="H97" t="s">
        <v>1783</v>
      </c>
      <c r="I97" t="s">
        <v>1784</v>
      </c>
      <c r="J97">
        <v>0</v>
      </c>
      <c r="K97">
        <v>30</v>
      </c>
      <c r="L97" t="str">
        <f>IFERROR(VLOOKUP(C97,'Members List'!H:H,1,FALSE),"")</f>
        <v>Simon Stolton</v>
      </c>
      <c r="M97" t="str">
        <f>IFERROR(VLOOKUP(L97,'Members List'!H:I,2,FALSE),"")</f>
        <v>Race - Masters U65</v>
      </c>
      <c r="N97">
        <v>12</v>
      </c>
    </row>
    <row r="98" spans="1:14" x14ac:dyDescent="0.25">
      <c r="A98">
        <v>7</v>
      </c>
      <c r="B98">
        <v>78</v>
      </c>
      <c r="C98" t="s">
        <v>1785</v>
      </c>
      <c r="D98" t="s">
        <v>468</v>
      </c>
      <c r="E98">
        <v>1.254107638888889E-2</v>
      </c>
      <c r="F98">
        <v>4</v>
      </c>
      <c r="G98" t="s">
        <v>1786</v>
      </c>
      <c r="H98" t="s">
        <v>1787</v>
      </c>
      <c r="I98">
        <v>0.80200000000000005</v>
      </c>
      <c r="J98">
        <v>0</v>
      </c>
      <c r="K98">
        <v>78</v>
      </c>
      <c r="L98" t="str">
        <f>IFERROR(VLOOKUP(C98,'Members List'!H:H,1,FALSE),"")</f>
        <v>Dakota Sime</v>
      </c>
      <c r="M98" t="str">
        <f>IFERROR(VLOOKUP(L98,'Members List'!H:I,2,FALSE),"")</f>
        <v>Race - Kids (U9/U11/U13)</v>
      </c>
      <c r="N98">
        <v>8</v>
      </c>
    </row>
    <row r="99" spans="1:14" x14ac:dyDescent="0.25">
      <c r="A99">
        <v>8</v>
      </c>
      <c r="B99">
        <v>97</v>
      </c>
      <c r="C99" t="s">
        <v>1788</v>
      </c>
      <c r="D99" t="s">
        <v>468</v>
      </c>
      <c r="E99">
        <v>1.2510810185185186E-2</v>
      </c>
      <c r="F99">
        <v>4</v>
      </c>
      <c r="G99" t="s">
        <v>1789</v>
      </c>
      <c r="H99" t="s">
        <v>1790</v>
      </c>
      <c r="I99">
        <v>1.1479999999999999</v>
      </c>
      <c r="J99">
        <v>0</v>
      </c>
      <c r="K99">
        <v>97</v>
      </c>
      <c r="L99" t="str">
        <f>IFERROR(VLOOKUP(C99,'Members List'!H:H,1,FALSE),"")</f>
        <v>Holly Hitchcock</v>
      </c>
      <c r="M99" t="str">
        <f>IFERROR(VLOOKUP(L99,'Members List'!H:I,2,FALSE),"")</f>
        <v>Race - Kids (U9/U11/U13)</v>
      </c>
      <c r="N99">
        <v>5</v>
      </c>
    </row>
    <row r="100" spans="1:14" x14ac:dyDescent="0.25">
      <c r="A100">
        <v>9</v>
      </c>
      <c r="B100">
        <v>45</v>
      </c>
      <c r="C100" t="s">
        <v>977</v>
      </c>
      <c r="D100" t="s">
        <v>468</v>
      </c>
      <c r="E100">
        <v>1.3575914351851853E-2</v>
      </c>
      <c r="F100">
        <v>4</v>
      </c>
      <c r="G100" t="s">
        <v>1791</v>
      </c>
      <c r="H100" t="s">
        <v>1792</v>
      </c>
      <c r="I100" t="s">
        <v>1793</v>
      </c>
      <c r="J100">
        <v>0</v>
      </c>
      <c r="K100">
        <v>45</v>
      </c>
      <c r="L100" t="str">
        <f>IFERROR(VLOOKUP(C100,'Members List'!H:H,1,FALSE),"")</f>
        <v>Ken Portman</v>
      </c>
      <c r="M100" t="str">
        <f>IFERROR(VLOOKUP(L100,'Members List'!H:I,2,FALSE),"")</f>
        <v>Race - Masters 65+ / Para-Cycling</v>
      </c>
      <c r="N100">
        <v>3</v>
      </c>
    </row>
  </sheetData>
  <sheetProtection algorithmName="SHA-512" hashValue="ZuYIzwP4/mml1VeuULxYTwcp2+39bhJ+dE5BSncF1VKHyLD4Xd1uTLtgP5f2Czx6ymUtchEATi/Wt2lRv8Go5A==" saltValue="gdbAgbtwXXzGA4kGVmtJuQ==" spinCount="100000" sheet="1" objects="1" scenarios="1"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</vt:i4>
      </vt:variant>
    </vt:vector>
  </HeadingPairs>
  <TitlesOfParts>
    <vt:vector size="13" baseType="lpstr">
      <vt:lpstr>Points Classification</vt:lpstr>
      <vt:lpstr>TOTAL POINTS COMPETITION 2018</vt:lpstr>
      <vt:lpstr>Members List</vt:lpstr>
      <vt:lpstr>Race 1 - Serpentine</vt:lpstr>
      <vt:lpstr>Race 2 - Dog Hill</vt:lpstr>
      <vt:lpstr>Race 3 - North Dandalup</vt:lpstr>
      <vt:lpstr>Race 4 - Casuarina</vt:lpstr>
      <vt:lpstr>Race  5 - Dog Hill</vt:lpstr>
      <vt:lpstr>Race 6 - Serpentine</vt:lpstr>
      <vt:lpstr>Race 7 - Presidents Cup</vt:lpstr>
      <vt:lpstr>Race 8 - Motorplex Kermese</vt:lpstr>
      <vt:lpstr>Race 9 - Road Champs</vt:lpstr>
      <vt:lpstr>'TOTAL POINTS COMPETITION 2018'!Print_Area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Clinton Hort</dc:creator>
  <cp:lastModifiedBy>Clinton Hort</cp:lastModifiedBy>
  <cp:lastPrinted>2018-05-12T21:13:22Z</cp:lastPrinted>
  <dcterms:created xsi:type="dcterms:W3CDTF">2018-05-12T20:46:58Z</dcterms:created>
  <dcterms:modified xsi:type="dcterms:W3CDTF">2018-10-08T00:57:26Z</dcterms:modified>
</cp:coreProperties>
</file>